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4_売上\"/>
    </mc:Choice>
  </mc:AlternateContent>
  <xr:revisionPtr revIDLastSave="0" documentId="13_ncr:1_{518A5D0D-90FD-4E51-83B8-6ACFBD404876}" xr6:coauthVersionLast="40" xr6:coauthVersionMax="40" xr10:uidLastSave="{00000000-0000-0000-0000-000000000000}"/>
  <bookViews>
    <workbookView xWindow="0" yWindow="0" windowWidth="19200" windowHeight="7970" xr2:uid="{17A0F7F1-E9F3-47F0-9D6D-32DE45621CA7}"/>
  </bookViews>
  <sheets>
    <sheet name="まとめ" sheetId="4" r:id="rId1"/>
    <sheet name="6月20日在庫" sheetId="1" r:id="rId2"/>
    <sheet name="10月入荷小物" sheetId="2" r:id="rId3"/>
    <sheet name="10月入荷家具" sheetId="3" r:id="rId4"/>
  </sheets>
  <definedNames>
    <definedName name="_xlnm._FilterDatabase" localSheetId="3" hidden="1">'10月入荷家具'!$B$2:$M$2</definedName>
    <definedName name="_xlnm._FilterDatabase" localSheetId="2" hidden="1">'10月入荷小物'!$A$1:$AJ$1</definedName>
    <definedName name="_xlnm._FilterDatabase" localSheetId="1" hidden="1">'6月20日在庫'!$A$1:$AC$326</definedName>
    <definedName name="_xlnm.Print_Area" localSheetId="1">'6月20日在庫'!$A$196:$AB$278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03" i="2" l="1"/>
  <c r="E6" i="4"/>
  <c r="E5" i="4"/>
  <c r="E4" i="4"/>
  <c r="E3" i="4"/>
  <c r="C6" i="4"/>
  <c r="C5" i="4"/>
  <c r="C4" i="4"/>
  <c r="C3" i="4"/>
  <c r="N53" i="3"/>
  <c r="J53" i="3"/>
  <c r="G53" i="3"/>
  <c r="Q50" i="3"/>
  <c r="O50" i="3"/>
  <c r="H50" i="3"/>
  <c r="I50" i="3" s="1"/>
  <c r="P50" i="3" s="1"/>
  <c r="H49" i="3"/>
  <c r="I49" i="3" s="1"/>
  <c r="H48" i="3"/>
  <c r="I48" i="3" s="1"/>
  <c r="H47" i="3"/>
  <c r="I47" i="3" s="1"/>
  <c r="AF46" i="3"/>
  <c r="I46" i="3"/>
  <c r="M46" i="3" s="1"/>
  <c r="H46" i="3"/>
  <c r="AF45" i="3"/>
  <c r="Q45" i="3"/>
  <c r="M45" i="3"/>
  <c r="I45" i="3"/>
  <c r="H45" i="3"/>
  <c r="AF44" i="3"/>
  <c r="H44" i="3"/>
  <c r="I44" i="3" s="1"/>
  <c r="H43" i="3"/>
  <c r="I43" i="3" s="1"/>
  <c r="Q42" i="3"/>
  <c r="O42" i="3"/>
  <c r="I42" i="3"/>
  <c r="M42" i="3" s="1"/>
  <c r="H42" i="3"/>
  <c r="I41" i="3"/>
  <c r="M41" i="3" s="1"/>
  <c r="H41" i="3"/>
  <c r="I40" i="3"/>
  <c r="M40" i="3" s="1"/>
  <c r="H40" i="3"/>
  <c r="Q39" i="3"/>
  <c r="O39" i="3"/>
  <c r="H39" i="3"/>
  <c r="I39" i="3" s="1"/>
  <c r="M39" i="3" s="1"/>
  <c r="H38" i="3"/>
  <c r="I38" i="3" s="1"/>
  <c r="H37" i="3"/>
  <c r="I37" i="3" s="1"/>
  <c r="H36" i="3"/>
  <c r="I36" i="3" s="1"/>
  <c r="Q35" i="3"/>
  <c r="O35" i="3"/>
  <c r="P35" i="3" s="1"/>
  <c r="I35" i="3"/>
  <c r="M35" i="3" s="1"/>
  <c r="H35" i="3"/>
  <c r="I34" i="3"/>
  <c r="M34" i="3" s="1"/>
  <c r="H34" i="3"/>
  <c r="I33" i="3"/>
  <c r="M33" i="3" s="1"/>
  <c r="H33" i="3"/>
  <c r="I32" i="3"/>
  <c r="M32" i="3" s="1"/>
  <c r="H32" i="3"/>
  <c r="I31" i="3"/>
  <c r="M31" i="3" s="1"/>
  <c r="H31" i="3"/>
  <c r="I30" i="3"/>
  <c r="M30" i="3" s="1"/>
  <c r="H30" i="3"/>
  <c r="I29" i="3"/>
  <c r="M29" i="3" s="1"/>
  <c r="H29" i="3"/>
  <c r="I28" i="3"/>
  <c r="M28" i="3" s="1"/>
  <c r="H28" i="3"/>
  <c r="I27" i="3"/>
  <c r="M27" i="3" s="1"/>
  <c r="H27" i="3"/>
  <c r="I26" i="3"/>
  <c r="M26" i="3" s="1"/>
  <c r="H26" i="3"/>
  <c r="I25" i="3"/>
  <c r="M25" i="3" s="1"/>
  <c r="H25" i="3"/>
  <c r="I24" i="3"/>
  <c r="M24" i="3" s="1"/>
  <c r="H24" i="3"/>
  <c r="I23" i="3"/>
  <c r="M23" i="3" s="1"/>
  <c r="H23" i="3"/>
  <c r="Q22" i="3"/>
  <c r="I22" i="3"/>
  <c r="M22" i="3" s="1"/>
  <c r="H22" i="3"/>
  <c r="I21" i="3"/>
  <c r="Q21" i="3" s="1"/>
  <c r="H21" i="3"/>
  <c r="Q20" i="3"/>
  <c r="O20" i="3"/>
  <c r="H20" i="3"/>
  <c r="I20" i="3" s="1"/>
  <c r="M20" i="3" s="1"/>
  <c r="H19" i="3"/>
  <c r="I19" i="3" s="1"/>
  <c r="H18" i="3"/>
  <c r="I18" i="3" s="1"/>
  <c r="H17" i="3"/>
  <c r="I17" i="3" s="1"/>
  <c r="H16" i="3"/>
  <c r="I16" i="3" s="1"/>
  <c r="M16" i="3" s="1"/>
  <c r="Q15" i="3"/>
  <c r="H15" i="3"/>
  <c r="I15" i="3" s="1"/>
  <c r="M15" i="3" s="1"/>
  <c r="H14" i="3"/>
  <c r="I14" i="3" s="1"/>
  <c r="M14" i="3" s="1"/>
  <c r="Q13" i="3"/>
  <c r="O13" i="3"/>
  <c r="I13" i="3"/>
  <c r="M13" i="3" s="1"/>
  <c r="H13" i="3"/>
  <c r="I12" i="3"/>
  <c r="H12" i="3"/>
  <c r="I11" i="3"/>
  <c r="H11" i="3"/>
  <c r="I10" i="3"/>
  <c r="H10" i="3"/>
  <c r="Q9" i="3"/>
  <c r="O9" i="3"/>
  <c r="H9" i="3"/>
  <c r="I9" i="3" s="1"/>
  <c r="M9" i="3" s="1"/>
  <c r="H8" i="3"/>
  <c r="I8" i="3" s="1"/>
  <c r="M8" i="3" s="1"/>
  <c r="H7" i="3"/>
  <c r="I7" i="3" s="1"/>
  <c r="M7" i="3" s="1"/>
  <c r="H6" i="3"/>
  <c r="I6" i="3" s="1"/>
  <c r="M6" i="3" s="1"/>
  <c r="H5" i="3"/>
  <c r="I5" i="3" s="1"/>
  <c r="M5" i="3" s="1"/>
  <c r="H4" i="3"/>
  <c r="I4" i="3" s="1"/>
  <c r="M4" i="3" s="1"/>
  <c r="H3" i="3"/>
  <c r="I3" i="3" s="1"/>
  <c r="AF2" i="2"/>
  <c r="AN2" i="2"/>
  <c r="AO2" i="2"/>
  <c r="AF3" i="2"/>
  <c r="AN3" i="2"/>
  <c r="AO3" i="2"/>
  <c r="AF4" i="2"/>
  <c r="AN4" i="2"/>
  <c r="AO4" i="2"/>
  <c r="AF5" i="2"/>
  <c r="AN5" i="2"/>
  <c r="AO5" i="2"/>
  <c r="AF6" i="2"/>
  <c r="AN6" i="2"/>
  <c r="AO6" i="2"/>
  <c r="AF7" i="2"/>
  <c r="AN7" i="2"/>
  <c r="AO7" i="2"/>
  <c r="AF8" i="2"/>
  <c r="AN8" i="2"/>
  <c r="AO8" i="2"/>
  <c r="AF9" i="2"/>
  <c r="AN9" i="2"/>
  <c r="AO9" i="2"/>
  <c r="AF10" i="2"/>
  <c r="AN10" i="2"/>
  <c r="AO10" i="2"/>
  <c r="AF11" i="2"/>
  <c r="AN11" i="2"/>
  <c r="AO11" i="2"/>
  <c r="AF12" i="2"/>
  <c r="AN12" i="2"/>
  <c r="AO12" i="2"/>
  <c r="AF13" i="2"/>
  <c r="AN13" i="2"/>
  <c r="AO13" i="2"/>
  <c r="AF14" i="2"/>
  <c r="AN14" i="2"/>
  <c r="AO14" i="2"/>
  <c r="AF15" i="2"/>
  <c r="AN15" i="2"/>
  <c r="AO15" i="2"/>
  <c r="AN16" i="2"/>
  <c r="AO16" i="2"/>
  <c r="AB17" i="2"/>
  <c r="AC17" i="2" s="1"/>
  <c r="AF17" i="2"/>
  <c r="AN17" i="2"/>
  <c r="AO17" i="2"/>
  <c r="AF18" i="2"/>
  <c r="AN18" i="2"/>
  <c r="AO18" i="2"/>
  <c r="AF19" i="2"/>
  <c r="AN19" i="2"/>
  <c r="AO19" i="2"/>
  <c r="AF20" i="2"/>
  <c r="AN20" i="2"/>
  <c r="AO20" i="2"/>
  <c r="AF21" i="2"/>
  <c r="AN21" i="2"/>
  <c r="AO21" i="2"/>
  <c r="AF22" i="2"/>
  <c r="AN22" i="2"/>
  <c r="AO22" i="2"/>
  <c r="AF23" i="2"/>
  <c r="AN23" i="2"/>
  <c r="AO23" i="2"/>
  <c r="AF24" i="2"/>
  <c r="AN24" i="2"/>
  <c r="AO24" i="2"/>
  <c r="AF25" i="2"/>
  <c r="AN25" i="2"/>
  <c r="AO25" i="2"/>
  <c r="AF26" i="2"/>
  <c r="AN26" i="2"/>
  <c r="AO26" i="2"/>
  <c r="AF27" i="2"/>
  <c r="AN27" i="2"/>
  <c r="AO27" i="2"/>
  <c r="AF28" i="2"/>
  <c r="AN28" i="2"/>
  <c r="AO28" i="2"/>
  <c r="AF29" i="2"/>
  <c r="AN29" i="2"/>
  <c r="AO29" i="2"/>
  <c r="AF30" i="2"/>
  <c r="AN30" i="2"/>
  <c r="AO30" i="2"/>
  <c r="AF31" i="2"/>
  <c r="AN31" i="2"/>
  <c r="AO31" i="2"/>
  <c r="AF32" i="2"/>
  <c r="AN32" i="2"/>
  <c r="AO32" i="2"/>
  <c r="AF33" i="2"/>
  <c r="AN33" i="2"/>
  <c r="AO33" i="2"/>
  <c r="AF34" i="2"/>
  <c r="AN34" i="2"/>
  <c r="AO34" i="2"/>
  <c r="AF35" i="2"/>
  <c r="AN35" i="2"/>
  <c r="AO35" i="2"/>
  <c r="AF36" i="2"/>
  <c r="AK36" i="2"/>
  <c r="AN36" i="2"/>
  <c r="AO36" i="2"/>
  <c r="AF37" i="2"/>
  <c r="AK37" i="2"/>
  <c r="AN37" i="2"/>
  <c r="AO37" i="2"/>
  <c r="AF38" i="2"/>
  <c r="AN38" i="2"/>
  <c r="AO38" i="2"/>
  <c r="AF39" i="2"/>
  <c r="AN39" i="2"/>
  <c r="AO39" i="2"/>
  <c r="AF40" i="2"/>
  <c r="AN40" i="2"/>
  <c r="AO40" i="2"/>
  <c r="AF41" i="2"/>
  <c r="AN41" i="2"/>
  <c r="AO41" i="2"/>
  <c r="AF42" i="2"/>
  <c r="AN42" i="2"/>
  <c r="AO42" i="2"/>
  <c r="AF43" i="2"/>
  <c r="AN43" i="2"/>
  <c r="AO43" i="2"/>
  <c r="AF44" i="2"/>
  <c r="AN44" i="2"/>
  <c r="AO44" i="2"/>
  <c r="AF45" i="2"/>
  <c r="AN45" i="2"/>
  <c r="AO45" i="2"/>
  <c r="AN46" i="2"/>
  <c r="AO46" i="2"/>
  <c r="AN47" i="2"/>
  <c r="AO47" i="2"/>
  <c r="AN48" i="2"/>
  <c r="AO48" i="2"/>
  <c r="AF49" i="2"/>
  <c r="AN49" i="2"/>
  <c r="AO49" i="2"/>
  <c r="AN50" i="2"/>
  <c r="AO50" i="2"/>
  <c r="AN51" i="2"/>
  <c r="AO51" i="2"/>
  <c r="AF52" i="2"/>
  <c r="AN52" i="2"/>
  <c r="AO52" i="2"/>
  <c r="AN53" i="2"/>
  <c r="AO53" i="2"/>
  <c r="AN54" i="2"/>
  <c r="AO54" i="2"/>
  <c r="AC55" i="2"/>
  <c r="AF55" i="2"/>
  <c r="AN55" i="2"/>
  <c r="AO55" i="2"/>
  <c r="AN56" i="2"/>
  <c r="AO56" i="2"/>
  <c r="AN57" i="2"/>
  <c r="AO57" i="2"/>
  <c r="AN58" i="2"/>
  <c r="AO58" i="2"/>
  <c r="AN59" i="2"/>
  <c r="AO59" i="2"/>
  <c r="AF60" i="2"/>
  <c r="AN60" i="2"/>
  <c r="AO60" i="2"/>
  <c r="AF61" i="2"/>
  <c r="AN61" i="2"/>
  <c r="AO61" i="2"/>
  <c r="AF62" i="2"/>
  <c r="AN62" i="2"/>
  <c r="AO62" i="2"/>
  <c r="AF63" i="2"/>
  <c r="AN63" i="2"/>
  <c r="AO63" i="2"/>
  <c r="AC64" i="2"/>
  <c r="AN64" i="2"/>
  <c r="AO64" i="2"/>
  <c r="AC65" i="2"/>
  <c r="AN65" i="2"/>
  <c r="AO65" i="2"/>
  <c r="AC66" i="2"/>
  <c r="AN66" i="2"/>
  <c r="AO66" i="2"/>
  <c r="AC67" i="2"/>
  <c r="AN67" i="2"/>
  <c r="AO67" i="2"/>
  <c r="AF68" i="2"/>
  <c r="AN68" i="2"/>
  <c r="AO68" i="2"/>
  <c r="AN69" i="2"/>
  <c r="AO69" i="2"/>
  <c r="AF70" i="2"/>
  <c r="AK70" i="2"/>
  <c r="AN70" i="2"/>
  <c r="AO70" i="2"/>
  <c r="AF71" i="2"/>
  <c r="AK71" i="2"/>
  <c r="AN71" i="2"/>
  <c r="AO71" i="2"/>
  <c r="AF72" i="2"/>
  <c r="AK72" i="2"/>
  <c r="AN72" i="2"/>
  <c r="AO72" i="2"/>
  <c r="AF73" i="2"/>
  <c r="AK73" i="2"/>
  <c r="AN73" i="2"/>
  <c r="AO73" i="2"/>
  <c r="AF74" i="2"/>
  <c r="AN74" i="2"/>
  <c r="AO74" i="2"/>
  <c r="AF75" i="2"/>
  <c r="AN75" i="2"/>
  <c r="AO75" i="2"/>
  <c r="AF76" i="2"/>
  <c r="AN76" i="2"/>
  <c r="AO76" i="2"/>
  <c r="AF77" i="2"/>
  <c r="AN77" i="2"/>
  <c r="AO77" i="2"/>
  <c r="AF78" i="2"/>
  <c r="AN78" i="2"/>
  <c r="AO78" i="2"/>
  <c r="AF79" i="2"/>
  <c r="AN79" i="2"/>
  <c r="AO79" i="2"/>
  <c r="AF80" i="2"/>
  <c r="AN80" i="2"/>
  <c r="AO80" i="2"/>
  <c r="AF81" i="2"/>
  <c r="AN81" i="2"/>
  <c r="AO81" i="2"/>
  <c r="AF82" i="2"/>
  <c r="AN82" i="2"/>
  <c r="AO82" i="2"/>
  <c r="AF83" i="2"/>
  <c r="AN83" i="2"/>
  <c r="AO83" i="2"/>
  <c r="AF84" i="2"/>
  <c r="AN84" i="2"/>
  <c r="AO84" i="2"/>
  <c r="AF85" i="2"/>
  <c r="AN85" i="2"/>
  <c r="AO85" i="2"/>
  <c r="AN86" i="2"/>
  <c r="AO86" i="2"/>
  <c r="AN87" i="2"/>
  <c r="AO87" i="2"/>
  <c r="AN88" i="2"/>
  <c r="AO88" i="2"/>
  <c r="AN89" i="2"/>
  <c r="AO89" i="2"/>
  <c r="AN90" i="2"/>
  <c r="AO90" i="2"/>
  <c r="AN91" i="2"/>
  <c r="AO91" i="2"/>
  <c r="AN92" i="2"/>
  <c r="AO92" i="2"/>
  <c r="AN93" i="2"/>
  <c r="AO93" i="2"/>
  <c r="AN94" i="2"/>
  <c r="AO94" i="2"/>
  <c r="AN95" i="2"/>
  <c r="AO95" i="2"/>
  <c r="AN96" i="2"/>
  <c r="AO96" i="2"/>
  <c r="Z97" i="2"/>
  <c r="AB97" i="2" s="1"/>
  <c r="AN97" i="2" s="1"/>
  <c r="AA97" i="2"/>
  <c r="AO97" i="2"/>
  <c r="Z98" i="2"/>
  <c r="AA98" i="2" s="1"/>
  <c r="AN98" i="2"/>
  <c r="AN99" i="2"/>
  <c r="AO99" i="2"/>
  <c r="AN100" i="2"/>
  <c r="AO100" i="2"/>
  <c r="AN101" i="2"/>
  <c r="AO101" i="2"/>
  <c r="AN102" i="2"/>
  <c r="AO102" i="2"/>
  <c r="AM103" i="2"/>
  <c r="AF318" i="1"/>
  <c r="AF255" i="1"/>
  <c r="AF254" i="1"/>
  <c r="AF253" i="1"/>
  <c r="AF248" i="1"/>
  <c r="AF247" i="1"/>
  <c r="AD348" i="1"/>
  <c r="AE347" i="1"/>
  <c r="Y347" i="1"/>
  <c r="AE346" i="1"/>
  <c r="Z346" i="1"/>
  <c r="AA346" i="1" s="1"/>
  <c r="Y346" i="1"/>
  <c r="AE345" i="1"/>
  <c r="Y345" i="1"/>
  <c r="AE344" i="1"/>
  <c r="Z344" i="1"/>
  <c r="AA344" i="1" s="1"/>
  <c r="Y344" i="1"/>
  <c r="AE343" i="1"/>
  <c r="Y343" i="1"/>
  <c r="AE342" i="1"/>
  <c r="Z342" i="1"/>
  <c r="AA342" i="1" s="1"/>
  <c r="Y342" i="1"/>
  <c r="AE341" i="1"/>
  <c r="Y341" i="1"/>
  <c r="AE340" i="1"/>
  <c r="Z340" i="1"/>
  <c r="AA340" i="1" s="1"/>
  <c r="Y340" i="1"/>
  <c r="AE339" i="1"/>
  <c r="Y339" i="1"/>
  <c r="AE338" i="1"/>
  <c r="Z338" i="1"/>
  <c r="AA338" i="1" s="1"/>
  <c r="Y338" i="1"/>
  <c r="AE337" i="1"/>
  <c r="Y337" i="1"/>
  <c r="AE336" i="1"/>
  <c r="Z336" i="1"/>
  <c r="AA336" i="1" s="1"/>
  <c r="Y336" i="1"/>
  <c r="AE335" i="1"/>
  <c r="Y335" i="1"/>
  <c r="AE334" i="1"/>
  <c r="Z334" i="1"/>
  <c r="AA334" i="1" s="1"/>
  <c r="Y334" i="1"/>
  <c r="Y333" i="1"/>
  <c r="AA332" i="1"/>
  <c r="Z332" i="1"/>
  <c r="Y332" i="1"/>
  <c r="Y331" i="1"/>
  <c r="AE330" i="1"/>
  <c r="AA330" i="1"/>
  <c r="AB330" i="1" s="1"/>
  <c r="Z330" i="1"/>
  <c r="Y330" i="1"/>
  <c r="AE329" i="1"/>
  <c r="Y329" i="1"/>
  <c r="AF328" i="1"/>
  <c r="AE328" i="1"/>
  <c r="AE327" i="1"/>
  <c r="AF327" i="1" s="1"/>
  <c r="AE326" i="1"/>
  <c r="U326" i="1"/>
  <c r="S326" i="1"/>
  <c r="AE325" i="1"/>
  <c r="AF325" i="1" s="1"/>
  <c r="AF324" i="1"/>
  <c r="AE324" i="1"/>
  <c r="AE323" i="1"/>
  <c r="AF323" i="1" s="1"/>
  <c r="AF322" i="1"/>
  <c r="AE322" i="1"/>
  <c r="AB322" i="1"/>
  <c r="AF321" i="1"/>
  <c r="AE321" i="1"/>
  <c r="AB321" i="1"/>
  <c r="AE320" i="1"/>
  <c r="AF320" i="1" s="1"/>
  <c r="AB320" i="1"/>
  <c r="AE319" i="1"/>
  <c r="AF319" i="1" s="1"/>
  <c r="AB319" i="1"/>
  <c r="AE318" i="1"/>
  <c r="AB318" i="1"/>
  <c r="AF317" i="1"/>
  <c r="AE317" i="1"/>
  <c r="AB317" i="1"/>
  <c r="AE316" i="1"/>
  <c r="AF316" i="1" s="1"/>
  <c r="AB316" i="1"/>
  <c r="AE315" i="1"/>
  <c r="AF315" i="1" s="1"/>
  <c r="AB315" i="1"/>
  <c r="AF314" i="1"/>
  <c r="AE314" i="1"/>
  <c r="AB314" i="1"/>
  <c r="AF313" i="1"/>
  <c r="AE313" i="1"/>
  <c r="AB313" i="1"/>
  <c r="AE312" i="1"/>
  <c r="AF312" i="1" s="1"/>
  <c r="AB312" i="1"/>
  <c r="AE311" i="1"/>
  <c r="AF311" i="1" s="1"/>
  <c r="AB311" i="1"/>
  <c r="AF310" i="1"/>
  <c r="AE310" i="1"/>
  <c r="AB310" i="1"/>
  <c r="AF309" i="1"/>
  <c r="AE309" i="1"/>
  <c r="AB309" i="1"/>
  <c r="AF308" i="1"/>
  <c r="AE308" i="1"/>
  <c r="AB308" i="1"/>
  <c r="AE307" i="1"/>
  <c r="AF307" i="1" s="1"/>
  <c r="AB307" i="1"/>
  <c r="AF306" i="1"/>
  <c r="AE306" i="1"/>
  <c r="AB306" i="1"/>
  <c r="AF305" i="1"/>
  <c r="AE305" i="1"/>
  <c r="AB305" i="1"/>
  <c r="AE304" i="1"/>
  <c r="AF304" i="1" s="1"/>
  <c r="AB304" i="1"/>
  <c r="AE303" i="1"/>
  <c r="AF303" i="1" s="1"/>
  <c r="AB303" i="1"/>
  <c r="AF302" i="1"/>
  <c r="AE302" i="1"/>
  <c r="AB302" i="1"/>
  <c r="AF301" i="1"/>
  <c r="AE301" i="1"/>
  <c r="AB301" i="1"/>
  <c r="AE300" i="1"/>
  <c r="AF300" i="1" s="1"/>
  <c r="AB300" i="1"/>
  <c r="AE299" i="1"/>
  <c r="AF299" i="1" s="1"/>
  <c r="AB299" i="1"/>
  <c r="AF298" i="1"/>
  <c r="AE298" i="1"/>
  <c r="AB298" i="1"/>
  <c r="AF297" i="1"/>
  <c r="AE297" i="1"/>
  <c r="AB297" i="1"/>
  <c r="AE296" i="1"/>
  <c r="AF296" i="1" s="1"/>
  <c r="AB296" i="1"/>
  <c r="AE295" i="1"/>
  <c r="AF295" i="1" s="1"/>
  <c r="AB295" i="1"/>
  <c r="AF294" i="1"/>
  <c r="AE294" i="1"/>
  <c r="AB294" i="1"/>
  <c r="AF293" i="1"/>
  <c r="AE293" i="1"/>
  <c r="AB293" i="1"/>
  <c r="AF292" i="1"/>
  <c r="AE292" i="1"/>
  <c r="AB292" i="1"/>
  <c r="AE291" i="1"/>
  <c r="AF291" i="1" s="1"/>
  <c r="AB291" i="1"/>
  <c r="AF290" i="1"/>
  <c r="AE290" i="1"/>
  <c r="AB290" i="1"/>
  <c r="AF289" i="1"/>
  <c r="AE289" i="1"/>
  <c r="AB289" i="1"/>
  <c r="AE288" i="1"/>
  <c r="AF288" i="1" s="1"/>
  <c r="AB288" i="1"/>
  <c r="AE287" i="1"/>
  <c r="AF287" i="1" s="1"/>
  <c r="AB287" i="1"/>
  <c r="AF286" i="1"/>
  <c r="AE286" i="1"/>
  <c r="AB286" i="1"/>
  <c r="AF285" i="1"/>
  <c r="AE285" i="1"/>
  <c r="AB285" i="1"/>
  <c r="AE284" i="1"/>
  <c r="AF284" i="1" s="1"/>
  <c r="AB284" i="1"/>
  <c r="AE283" i="1"/>
  <c r="AF283" i="1" s="1"/>
  <c r="AB283" i="1"/>
  <c r="AF282" i="1"/>
  <c r="AE282" i="1"/>
  <c r="AB282" i="1"/>
  <c r="AF281" i="1"/>
  <c r="AE281" i="1"/>
  <c r="AB281" i="1"/>
  <c r="AE280" i="1"/>
  <c r="AF280" i="1" s="1"/>
  <c r="AB280" i="1"/>
  <c r="AE279" i="1"/>
  <c r="AF279" i="1" s="1"/>
  <c r="AF278" i="1"/>
  <c r="AE278" i="1"/>
  <c r="AB278" i="1"/>
  <c r="AF277" i="1"/>
  <c r="AE277" i="1"/>
  <c r="AB277" i="1"/>
  <c r="AE276" i="1"/>
  <c r="AF276" i="1" s="1"/>
  <c r="AB276" i="1"/>
  <c r="AF275" i="1"/>
  <c r="AE275" i="1"/>
  <c r="AB275" i="1"/>
  <c r="AF274" i="1"/>
  <c r="AE274" i="1"/>
  <c r="AB274" i="1"/>
  <c r="AE273" i="1"/>
  <c r="AF273" i="1" s="1"/>
  <c r="AB273" i="1"/>
  <c r="AE272" i="1"/>
  <c r="AF272" i="1" s="1"/>
  <c r="AB272" i="1"/>
  <c r="AF271" i="1"/>
  <c r="AE271" i="1"/>
  <c r="AB271" i="1"/>
  <c r="AF270" i="1"/>
  <c r="AE270" i="1"/>
  <c r="AB270" i="1"/>
  <c r="AE269" i="1"/>
  <c r="AF269" i="1" s="1"/>
  <c r="AB269" i="1"/>
  <c r="AE268" i="1"/>
  <c r="AF268" i="1" s="1"/>
  <c r="AB268" i="1"/>
  <c r="AF267" i="1"/>
  <c r="AE267" i="1"/>
  <c r="AB267" i="1"/>
  <c r="AF266" i="1"/>
  <c r="AE266" i="1"/>
  <c r="AB266" i="1"/>
  <c r="AE265" i="1"/>
  <c r="AF265" i="1" s="1"/>
  <c r="AB265" i="1"/>
  <c r="AE264" i="1"/>
  <c r="AF264" i="1" s="1"/>
  <c r="AB264" i="1"/>
  <c r="AF263" i="1"/>
  <c r="AE263" i="1"/>
  <c r="AB263" i="1"/>
  <c r="AF262" i="1"/>
  <c r="AE262" i="1"/>
  <c r="AB262" i="1"/>
  <c r="AF261" i="1"/>
  <c r="AE261" i="1"/>
  <c r="AB261" i="1"/>
  <c r="AE260" i="1"/>
  <c r="AF260" i="1" s="1"/>
  <c r="AB260" i="1"/>
  <c r="AF259" i="1"/>
  <c r="AE259" i="1"/>
  <c r="AB259" i="1"/>
  <c r="AF258" i="1"/>
  <c r="AE258" i="1"/>
  <c r="AB258" i="1"/>
  <c r="AE257" i="1"/>
  <c r="AF257" i="1" s="1"/>
  <c r="AB257" i="1"/>
  <c r="AE256" i="1"/>
  <c r="AF256" i="1" s="1"/>
  <c r="AB256" i="1"/>
  <c r="AE255" i="1"/>
  <c r="AB255" i="1"/>
  <c r="AE254" i="1"/>
  <c r="AB254" i="1"/>
  <c r="AE253" i="1"/>
  <c r="AB253" i="1"/>
  <c r="AE252" i="1"/>
  <c r="AF252" i="1" s="1"/>
  <c r="AF251" i="1"/>
  <c r="AE251" i="1"/>
  <c r="AE250" i="1"/>
  <c r="AF250" i="1" s="1"/>
  <c r="AF249" i="1"/>
  <c r="AE249" i="1"/>
  <c r="AB249" i="1"/>
  <c r="AE248" i="1"/>
  <c r="AB248" i="1"/>
  <c r="AE247" i="1"/>
  <c r="AB247" i="1"/>
  <c r="AF246" i="1"/>
  <c r="AE246" i="1"/>
  <c r="AB246" i="1"/>
  <c r="AF245" i="1"/>
  <c r="AE245" i="1"/>
  <c r="AB245" i="1"/>
  <c r="AE244" i="1"/>
  <c r="AF244" i="1" s="1"/>
  <c r="AB244" i="1"/>
  <c r="AE243" i="1"/>
  <c r="AF243" i="1" s="1"/>
  <c r="AB243" i="1"/>
  <c r="AF242" i="1"/>
  <c r="AE242" i="1"/>
  <c r="AB242" i="1"/>
  <c r="AF241" i="1"/>
  <c r="AE241" i="1"/>
  <c r="AB241" i="1"/>
  <c r="AE240" i="1"/>
  <c r="AF240" i="1" s="1"/>
  <c r="AB240" i="1"/>
  <c r="AE239" i="1"/>
  <c r="AF239" i="1" s="1"/>
  <c r="AB239" i="1"/>
  <c r="AF238" i="1"/>
  <c r="AE238" i="1"/>
  <c r="AB238" i="1"/>
  <c r="AF237" i="1"/>
  <c r="AE237" i="1"/>
  <c r="AB237" i="1"/>
  <c r="AE236" i="1"/>
  <c r="AF236" i="1" s="1"/>
  <c r="AB236" i="1"/>
  <c r="AE235" i="1"/>
  <c r="AF235" i="1" s="1"/>
  <c r="AB235" i="1"/>
  <c r="AF234" i="1"/>
  <c r="AE234" i="1"/>
  <c r="AB234" i="1"/>
  <c r="AF233" i="1"/>
  <c r="AE233" i="1"/>
  <c r="AB233" i="1"/>
  <c r="AF232" i="1"/>
  <c r="AE232" i="1"/>
  <c r="AF231" i="1"/>
  <c r="AE231" i="1"/>
  <c r="AF230" i="1"/>
  <c r="AE230" i="1"/>
  <c r="AE229" i="1"/>
  <c r="AF229" i="1" s="1"/>
  <c r="AB229" i="1"/>
  <c r="AF228" i="1"/>
  <c r="AE228" i="1"/>
  <c r="AB228" i="1"/>
  <c r="AF227" i="1"/>
  <c r="AE227" i="1"/>
  <c r="AB227" i="1"/>
  <c r="AE226" i="1"/>
  <c r="AF226" i="1" s="1"/>
  <c r="AB226" i="1"/>
  <c r="AF225" i="1"/>
  <c r="AE225" i="1"/>
  <c r="AB225" i="1"/>
  <c r="AF224" i="1"/>
  <c r="AE224" i="1"/>
  <c r="AB224" i="1"/>
  <c r="AE223" i="1"/>
  <c r="AF223" i="1" s="1"/>
  <c r="AB223" i="1"/>
  <c r="AE222" i="1"/>
  <c r="AF222" i="1" s="1"/>
  <c r="AB222" i="1"/>
  <c r="AF221" i="1"/>
  <c r="AE221" i="1"/>
  <c r="AB221" i="1"/>
  <c r="AF220" i="1"/>
  <c r="AE220" i="1"/>
  <c r="AB220" i="1"/>
  <c r="AE219" i="1"/>
  <c r="AF219" i="1" s="1"/>
  <c r="AB219" i="1"/>
  <c r="AE218" i="1"/>
  <c r="AF218" i="1" s="1"/>
  <c r="AB218" i="1"/>
  <c r="AF217" i="1"/>
  <c r="AE217" i="1"/>
  <c r="AB217" i="1"/>
  <c r="AF216" i="1"/>
  <c r="AE216" i="1"/>
  <c r="AB216" i="1"/>
  <c r="AF215" i="1"/>
  <c r="AE215" i="1"/>
  <c r="AB215" i="1"/>
  <c r="AE214" i="1"/>
  <c r="AF214" i="1" s="1"/>
  <c r="AB214" i="1"/>
  <c r="AF213" i="1"/>
  <c r="AE213" i="1"/>
  <c r="AB213" i="1"/>
  <c r="AF212" i="1"/>
  <c r="AE212" i="1"/>
  <c r="AB212" i="1"/>
  <c r="AF211" i="1"/>
  <c r="AE211" i="1"/>
  <c r="AB211" i="1"/>
  <c r="AE210" i="1"/>
  <c r="AF210" i="1" s="1"/>
  <c r="AB210" i="1"/>
  <c r="AF209" i="1"/>
  <c r="AE209" i="1"/>
  <c r="AB209" i="1"/>
  <c r="AF208" i="1"/>
  <c r="AE208" i="1"/>
  <c r="AB208" i="1"/>
  <c r="AE207" i="1"/>
  <c r="AF207" i="1" s="1"/>
  <c r="AB207" i="1"/>
  <c r="AE206" i="1"/>
  <c r="AF206" i="1" s="1"/>
  <c r="AB206" i="1"/>
  <c r="AF205" i="1"/>
  <c r="AE205" i="1"/>
  <c r="AB205" i="1"/>
  <c r="AF204" i="1"/>
  <c r="AE204" i="1"/>
  <c r="AB204" i="1"/>
  <c r="AE203" i="1"/>
  <c r="AF203" i="1" s="1"/>
  <c r="AB203" i="1"/>
  <c r="AE202" i="1"/>
  <c r="AF202" i="1" s="1"/>
  <c r="AB202" i="1"/>
  <c r="AF201" i="1"/>
  <c r="AE201" i="1"/>
  <c r="AB201" i="1"/>
  <c r="AF200" i="1"/>
  <c r="AE200" i="1"/>
  <c r="AB200" i="1"/>
  <c r="AF199" i="1"/>
  <c r="AE199" i="1"/>
  <c r="AB199" i="1"/>
  <c r="AE198" i="1"/>
  <c r="AF198" i="1" s="1"/>
  <c r="AB198" i="1"/>
  <c r="AF197" i="1"/>
  <c r="AE197" i="1"/>
  <c r="AB197" i="1"/>
  <c r="AF196" i="1"/>
  <c r="AE196" i="1"/>
  <c r="AB196" i="1"/>
  <c r="AF195" i="1"/>
  <c r="AE195" i="1"/>
  <c r="AB195" i="1"/>
  <c r="AE194" i="1"/>
  <c r="AF194" i="1" s="1"/>
  <c r="AB194" i="1"/>
  <c r="AF193" i="1"/>
  <c r="AE193" i="1"/>
  <c r="AB193" i="1"/>
  <c r="AE192" i="1"/>
  <c r="AB192" i="1"/>
  <c r="AE191" i="1"/>
  <c r="AF191" i="1" s="1"/>
  <c r="AB191" i="1"/>
  <c r="AE190" i="1"/>
  <c r="AF190" i="1" s="1"/>
  <c r="AB190" i="1"/>
  <c r="AE189" i="1"/>
  <c r="AB189" i="1"/>
  <c r="AF188" i="1"/>
  <c r="AE188" i="1"/>
  <c r="AB188" i="1"/>
  <c r="Z187" i="1"/>
  <c r="Y187" i="1"/>
  <c r="AF186" i="1"/>
  <c r="AE186" i="1"/>
  <c r="AB186" i="1"/>
  <c r="AF185" i="1"/>
  <c r="AE185" i="1"/>
  <c r="AB185" i="1"/>
  <c r="AF184" i="1"/>
  <c r="AE184" i="1"/>
  <c r="AB184" i="1"/>
  <c r="AE183" i="1"/>
  <c r="AF183" i="1" s="1"/>
  <c r="AB183" i="1"/>
  <c r="AF182" i="1"/>
  <c r="AE182" i="1"/>
  <c r="AB182" i="1"/>
  <c r="AA181" i="1"/>
  <c r="Z181" i="1"/>
  <c r="Y181" i="1"/>
  <c r="AE180" i="1"/>
  <c r="AF180" i="1" s="1"/>
  <c r="AB180" i="1"/>
  <c r="AA179" i="1"/>
  <c r="AE179" i="1" s="1"/>
  <c r="AF179" i="1" s="1"/>
  <c r="Z179" i="1"/>
  <c r="Y179" i="1"/>
  <c r="AE178" i="1"/>
  <c r="AF178" i="1" s="1"/>
  <c r="AB178" i="1"/>
  <c r="AE177" i="1"/>
  <c r="AF177" i="1" s="1"/>
  <c r="AB177" i="1"/>
  <c r="AF176" i="1"/>
  <c r="AE176" i="1"/>
  <c r="AB176" i="1"/>
  <c r="AF175" i="1"/>
  <c r="AE175" i="1"/>
  <c r="AB175" i="1"/>
  <c r="AF174" i="1"/>
  <c r="AE174" i="1"/>
  <c r="AB174" i="1"/>
  <c r="AE173" i="1"/>
  <c r="AF173" i="1" s="1"/>
  <c r="AB173" i="1"/>
  <c r="AF172" i="1"/>
  <c r="AE172" i="1"/>
  <c r="AB172" i="1"/>
  <c r="AF171" i="1"/>
  <c r="AE171" i="1"/>
  <c r="AB171" i="1"/>
  <c r="AF170" i="1"/>
  <c r="AE170" i="1"/>
  <c r="AB170" i="1"/>
  <c r="AE169" i="1"/>
  <c r="AF169" i="1" s="1"/>
  <c r="AB169" i="1"/>
  <c r="AF168" i="1"/>
  <c r="AE168" i="1"/>
  <c r="AB168" i="1"/>
  <c r="AF167" i="1"/>
  <c r="AE167" i="1"/>
  <c r="AB167" i="1"/>
  <c r="AE166" i="1"/>
  <c r="AF166" i="1" s="1"/>
  <c r="AB166" i="1"/>
  <c r="AE165" i="1"/>
  <c r="AF165" i="1" s="1"/>
  <c r="AB165" i="1"/>
  <c r="AF164" i="1"/>
  <c r="AE164" i="1"/>
  <c r="AB164" i="1"/>
  <c r="AF163" i="1"/>
  <c r="AE163" i="1"/>
  <c r="AB163" i="1"/>
  <c r="AE162" i="1"/>
  <c r="AF162" i="1" s="1"/>
  <c r="AB162" i="1"/>
  <c r="AE161" i="1"/>
  <c r="AF161" i="1" s="1"/>
  <c r="AB161" i="1"/>
  <c r="AE160" i="1"/>
  <c r="AF160" i="1" s="1"/>
  <c r="AB160" i="1"/>
  <c r="AF159" i="1"/>
  <c r="AE159" i="1"/>
  <c r="AB159" i="1"/>
  <c r="AF158" i="1"/>
  <c r="AE158" i="1"/>
  <c r="AB158" i="1"/>
  <c r="AE157" i="1"/>
  <c r="AF157" i="1" s="1"/>
  <c r="AF156" i="1"/>
  <c r="AE156" i="1"/>
  <c r="AB156" i="1"/>
  <c r="AE155" i="1"/>
  <c r="AF155" i="1" s="1"/>
  <c r="AB155" i="1"/>
  <c r="AE154" i="1"/>
  <c r="AF154" i="1" s="1"/>
  <c r="AB154" i="1"/>
  <c r="AE153" i="1"/>
  <c r="AF153" i="1" s="1"/>
  <c r="AB153" i="1"/>
  <c r="AF152" i="1"/>
  <c r="AE152" i="1"/>
  <c r="AB152" i="1"/>
  <c r="AF151" i="1"/>
  <c r="AE151" i="1"/>
  <c r="AB151" i="1"/>
  <c r="AE150" i="1"/>
  <c r="AF150" i="1" s="1"/>
  <c r="AB150" i="1"/>
  <c r="AE149" i="1"/>
  <c r="AF149" i="1" s="1"/>
  <c r="AB149" i="1"/>
  <c r="AF148" i="1"/>
  <c r="AE148" i="1"/>
  <c r="AB148" i="1"/>
  <c r="AE147" i="1"/>
  <c r="AF147" i="1" s="1"/>
  <c r="AB147" i="1"/>
  <c r="AE146" i="1"/>
  <c r="AF146" i="1" s="1"/>
  <c r="AB146" i="1"/>
  <c r="AE145" i="1"/>
  <c r="AF145" i="1" s="1"/>
  <c r="AB145" i="1"/>
  <c r="AF144" i="1"/>
  <c r="AE144" i="1"/>
  <c r="AB144" i="1"/>
  <c r="AF143" i="1"/>
  <c r="AE143" i="1"/>
  <c r="AB143" i="1"/>
  <c r="AE142" i="1"/>
  <c r="AF142" i="1" s="1"/>
  <c r="AB142" i="1"/>
  <c r="AE141" i="1"/>
  <c r="AF141" i="1" s="1"/>
  <c r="AB141" i="1"/>
  <c r="AF140" i="1"/>
  <c r="AE140" i="1"/>
  <c r="AB140" i="1"/>
  <c r="AE139" i="1"/>
  <c r="AF139" i="1" s="1"/>
  <c r="AB139" i="1"/>
  <c r="AE138" i="1"/>
  <c r="AF138" i="1" s="1"/>
  <c r="AB138" i="1"/>
  <c r="AE137" i="1"/>
  <c r="AF137" i="1" s="1"/>
  <c r="AB137" i="1"/>
  <c r="AF136" i="1"/>
  <c r="AE136" i="1"/>
  <c r="AB136" i="1"/>
  <c r="AF135" i="1"/>
  <c r="AE135" i="1"/>
  <c r="AB135" i="1"/>
  <c r="AE134" i="1"/>
  <c r="AF134" i="1" s="1"/>
  <c r="AB134" i="1"/>
  <c r="AE133" i="1"/>
  <c r="AF133" i="1" s="1"/>
  <c r="AB133" i="1"/>
  <c r="AF132" i="1"/>
  <c r="AE132" i="1"/>
  <c r="AB132" i="1"/>
  <c r="AE131" i="1"/>
  <c r="AF131" i="1" s="1"/>
  <c r="AB131" i="1"/>
  <c r="AE130" i="1"/>
  <c r="AF130" i="1" s="1"/>
  <c r="AB130" i="1"/>
  <c r="AE129" i="1"/>
  <c r="AF129" i="1" s="1"/>
  <c r="AB129" i="1"/>
  <c r="AF128" i="1"/>
  <c r="AE128" i="1"/>
  <c r="AB128" i="1"/>
  <c r="AF127" i="1"/>
  <c r="AE127" i="1"/>
  <c r="AB127" i="1"/>
  <c r="AE126" i="1"/>
  <c r="AF126" i="1" s="1"/>
  <c r="AB126" i="1"/>
  <c r="AE125" i="1"/>
  <c r="AF125" i="1" s="1"/>
  <c r="AB125" i="1"/>
  <c r="AF124" i="1"/>
  <c r="AE124" i="1"/>
  <c r="AB124" i="1"/>
  <c r="AE123" i="1"/>
  <c r="AF123" i="1" s="1"/>
  <c r="AB123" i="1"/>
  <c r="AE122" i="1"/>
  <c r="AF122" i="1" s="1"/>
  <c r="AB122" i="1"/>
  <c r="AE121" i="1"/>
  <c r="AF121" i="1" s="1"/>
  <c r="AB121" i="1"/>
  <c r="AF120" i="1"/>
  <c r="AE120" i="1"/>
  <c r="AB120" i="1"/>
  <c r="AE119" i="1"/>
  <c r="AF119" i="1" s="1"/>
  <c r="AB119" i="1"/>
  <c r="AF118" i="1"/>
  <c r="AE118" i="1"/>
  <c r="AB118" i="1"/>
  <c r="AE117" i="1"/>
  <c r="AF117" i="1" s="1"/>
  <c r="AB117" i="1"/>
  <c r="AF116" i="1"/>
  <c r="AE116" i="1"/>
  <c r="AB116" i="1"/>
  <c r="AF115" i="1"/>
  <c r="AE115" i="1"/>
  <c r="AB115" i="1"/>
  <c r="AE114" i="1"/>
  <c r="AF114" i="1" s="1"/>
  <c r="AB114" i="1"/>
  <c r="AE113" i="1"/>
  <c r="AF113" i="1" s="1"/>
  <c r="AB113" i="1"/>
  <c r="AF112" i="1"/>
  <c r="AE112" i="1"/>
  <c r="AB112" i="1"/>
  <c r="AE111" i="1"/>
  <c r="AF111" i="1" s="1"/>
  <c r="AB111" i="1"/>
  <c r="AE110" i="1"/>
  <c r="AF110" i="1" s="1"/>
  <c r="AB110" i="1"/>
  <c r="AE109" i="1"/>
  <c r="AF109" i="1" s="1"/>
  <c r="AB109" i="1"/>
  <c r="AF108" i="1"/>
  <c r="AE108" i="1"/>
  <c r="AB108" i="1"/>
  <c r="AE107" i="1"/>
  <c r="AF107" i="1" s="1"/>
  <c r="AB107" i="1"/>
  <c r="AE106" i="1"/>
  <c r="AF106" i="1" s="1"/>
  <c r="AB106" i="1"/>
  <c r="AE105" i="1"/>
  <c r="AF105" i="1" s="1"/>
  <c r="AB105" i="1"/>
  <c r="AF104" i="1"/>
  <c r="AE104" i="1"/>
  <c r="AB104" i="1"/>
  <c r="AE103" i="1"/>
  <c r="AF103" i="1" s="1"/>
  <c r="AB103" i="1"/>
  <c r="AF102" i="1"/>
  <c r="AE102" i="1"/>
  <c r="AB102" i="1"/>
  <c r="AE101" i="1"/>
  <c r="AF101" i="1" s="1"/>
  <c r="AB101" i="1"/>
  <c r="AF100" i="1"/>
  <c r="AE100" i="1"/>
  <c r="AB100" i="1"/>
  <c r="AF99" i="1"/>
  <c r="AE99" i="1"/>
  <c r="AB99" i="1"/>
  <c r="AE98" i="1"/>
  <c r="AF98" i="1" s="1"/>
  <c r="AB98" i="1"/>
  <c r="AE97" i="1"/>
  <c r="AF97" i="1" s="1"/>
  <c r="AB97" i="1"/>
  <c r="AF96" i="1"/>
  <c r="AE96" i="1"/>
  <c r="AB96" i="1"/>
  <c r="AE95" i="1"/>
  <c r="AF95" i="1" s="1"/>
  <c r="AB95" i="1"/>
  <c r="AE94" i="1"/>
  <c r="AF94" i="1" s="1"/>
  <c r="AB94" i="1"/>
  <c r="AE93" i="1"/>
  <c r="AF93" i="1" s="1"/>
  <c r="AB93" i="1"/>
  <c r="AF92" i="1"/>
  <c r="AE92" i="1"/>
  <c r="AB92" i="1"/>
  <c r="AE91" i="1"/>
  <c r="AF91" i="1" s="1"/>
  <c r="AB91" i="1"/>
  <c r="AE90" i="1"/>
  <c r="AF90" i="1" s="1"/>
  <c r="AB90" i="1"/>
  <c r="AE89" i="1"/>
  <c r="AF89" i="1" s="1"/>
  <c r="AB89" i="1"/>
  <c r="AE88" i="1"/>
  <c r="AF88" i="1" s="1"/>
  <c r="AB88" i="1"/>
  <c r="AE87" i="1"/>
  <c r="AF87" i="1" s="1"/>
  <c r="AB87" i="1"/>
  <c r="AF86" i="1"/>
  <c r="AE86" i="1"/>
  <c r="AB86" i="1"/>
  <c r="AE85" i="1"/>
  <c r="AF85" i="1" s="1"/>
  <c r="AB85" i="1"/>
  <c r="AF84" i="1"/>
  <c r="AE84" i="1"/>
  <c r="AB84" i="1"/>
  <c r="AF83" i="1"/>
  <c r="AE83" i="1"/>
  <c r="AB83" i="1"/>
  <c r="AE82" i="1"/>
  <c r="AF82" i="1" s="1"/>
  <c r="AB82" i="1"/>
  <c r="AE81" i="1"/>
  <c r="AF81" i="1" s="1"/>
  <c r="AB81" i="1"/>
  <c r="AF80" i="1"/>
  <c r="AE80" i="1"/>
  <c r="AB80" i="1"/>
  <c r="AE79" i="1"/>
  <c r="AF79" i="1" s="1"/>
  <c r="AB79" i="1"/>
  <c r="AE78" i="1"/>
  <c r="AF78" i="1" s="1"/>
  <c r="AB78" i="1"/>
  <c r="AE77" i="1"/>
  <c r="AF77" i="1" s="1"/>
  <c r="AB77" i="1"/>
  <c r="AF76" i="1"/>
  <c r="AE76" i="1"/>
  <c r="AB76" i="1"/>
  <c r="AE75" i="1"/>
  <c r="AF75" i="1" s="1"/>
  <c r="AB75" i="1"/>
  <c r="AE74" i="1"/>
  <c r="AF74" i="1" s="1"/>
  <c r="AB74" i="1"/>
  <c r="AE73" i="1"/>
  <c r="AF73" i="1" s="1"/>
  <c r="AB73" i="1"/>
  <c r="AF72" i="1"/>
  <c r="AE72" i="1"/>
  <c r="AB72" i="1"/>
  <c r="AE71" i="1"/>
  <c r="AF71" i="1" s="1"/>
  <c r="AB71" i="1"/>
  <c r="AF70" i="1"/>
  <c r="AE70" i="1"/>
  <c r="AB70" i="1"/>
  <c r="AE69" i="1"/>
  <c r="AF69" i="1" s="1"/>
  <c r="AB69" i="1"/>
  <c r="AF68" i="1"/>
  <c r="AE68" i="1"/>
  <c r="AB68" i="1"/>
  <c r="AF67" i="1"/>
  <c r="AE67" i="1"/>
  <c r="AB67" i="1"/>
  <c r="AE66" i="1"/>
  <c r="AF66" i="1" s="1"/>
  <c r="AB66" i="1"/>
  <c r="AE65" i="1"/>
  <c r="AF65" i="1" s="1"/>
  <c r="AB65" i="1"/>
  <c r="AE64" i="1"/>
  <c r="AF64" i="1" s="1"/>
  <c r="AB64" i="1"/>
  <c r="AE63" i="1"/>
  <c r="AF63" i="1" s="1"/>
  <c r="AB63" i="1"/>
  <c r="AE62" i="1"/>
  <c r="AF62" i="1" s="1"/>
  <c r="AB62" i="1"/>
  <c r="AE61" i="1"/>
  <c r="AF61" i="1" s="1"/>
  <c r="AB61" i="1"/>
  <c r="AF60" i="1"/>
  <c r="AE60" i="1"/>
  <c r="AB60" i="1"/>
  <c r="AE59" i="1"/>
  <c r="AF59" i="1" s="1"/>
  <c r="AB59" i="1"/>
  <c r="AE58" i="1"/>
  <c r="AF58" i="1" s="1"/>
  <c r="AB58" i="1"/>
  <c r="AE57" i="1"/>
  <c r="AF57" i="1" s="1"/>
  <c r="AB57" i="1"/>
  <c r="AF56" i="1"/>
  <c r="AE56" i="1"/>
  <c r="AB56" i="1"/>
  <c r="AE55" i="1"/>
  <c r="AF55" i="1" s="1"/>
  <c r="AB55" i="1"/>
  <c r="AF54" i="1"/>
  <c r="AE54" i="1"/>
  <c r="AB54" i="1"/>
  <c r="AE53" i="1"/>
  <c r="AF53" i="1" s="1"/>
  <c r="AB53" i="1"/>
  <c r="AF52" i="1"/>
  <c r="AE52" i="1"/>
  <c r="AB52" i="1"/>
  <c r="AF51" i="1"/>
  <c r="AE51" i="1"/>
  <c r="AB51" i="1"/>
  <c r="AE50" i="1"/>
  <c r="AF50" i="1" s="1"/>
  <c r="AB50" i="1"/>
  <c r="AE49" i="1"/>
  <c r="AF49" i="1" s="1"/>
  <c r="AB49" i="1"/>
  <c r="AF48" i="1"/>
  <c r="AE48" i="1"/>
  <c r="AB48" i="1"/>
  <c r="AE47" i="1"/>
  <c r="AF47" i="1" s="1"/>
  <c r="AB47" i="1"/>
  <c r="AF46" i="1"/>
  <c r="AE46" i="1"/>
  <c r="AB46" i="1"/>
  <c r="AE45" i="1"/>
  <c r="AF45" i="1" s="1"/>
  <c r="AB45" i="1"/>
  <c r="AF44" i="1"/>
  <c r="AE44" i="1"/>
  <c r="AB44" i="1"/>
  <c r="AF43" i="1"/>
  <c r="AE43" i="1"/>
  <c r="AB43" i="1"/>
  <c r="AE42" i="1"/>
  <c r="AF42" i="1" s="1"/>
  <c r="AB42" i="1"/>
  <c r="AF41" i="1"/>
  <c r="AE41" i="1"/>
  <c r="AB41" i="1"/>
  <c r="AE40" i="1"/>
  <c r="AF40" i="1" s="1"/>
  <c r="AB40" i="1"/>
  <c r="AF39" i="1"/>
  <c r="AE39" i="1"/>
  <c r="AB39" i="1"/>
  <c r="AE38" i="1"/>
  <c r="AF38" i="1" s="1"/>
  <c r="AB38" i="1"/>
  <c r="AF37" i="1"/>
  <c r="AE37" i="1"/>
  <c r="AB37" i="1"/>
  <c r="AE36" i="1"/>
  <c r="AF36" i="1" s="1"/>
  <c r="AB36" i="1"/>
  <c r="AF35" i="1"/>
  <c r="AE35" i="1"/>
  <c r="AB35" i="1"/>
  <c r="AE34" i="1"/>
  <c r="AF34" i="1" s="1"/>
  <c r="AB34" i="1"/>
  <c r="AF33" i="1"/>
  <c r="AE33" i="1"/>
  <c r="AB33" i="1"/>
  <c r="AE32" i="1"/>
  <c r="AF32" i="1" s="1"/>
  <c r="AB32" i="1"/>
  <c r="AF31" i="1"/>
  <c r="AE31" i="1"/>
  <c r="AB31" i="1"/>
  <c r="AE30" i="1"/>
  <c r="AF30" i="1" s="1"/>
  <c r="AB30" i="1"/>
  <c r="AF29" i="1"/>
  <c r="AE29" i="1"/>
  <c r="AB29" i="1"/>
  <c r="AE28" i="1"/>
  <c r="AF28" i="1" s="1"/>
  <c r="AB28" i="1"/>
  <c r="AF27" i="1"/>
  <c r="AE27" i="1"/>
  <c r="AB27" i="1"/>
  <c r="AE26" i="1"/>
  <c r="AF26" i="1" s="1"/>
  <c r="AB26" i="1"/>
  <c r="AF25" i="1"/>
  <c r="AE25" i="1"/>
  <c r="AB25" i="1"/>
  <c r="AE24" i="1"/>
  <c r="AF24" i="1" s="1"/>
  <c r="AB24" i="1"/>
  <c r="AF23" i="1"/>
  <c r="AE23" i="1"/>
  <c r="AB23" i="1"/>
  <c r="AE22" i="1"/>
  <c r="AF22" i="1" s="1"/>
  <c r="AB22" i="1"/>
  <c r="AF21" i="1"/>
  <c r="AE21" i="1"/>
  <c r="AB21" i="1"/>
  <c r="AE20" i="1"/>
  <c r="AF20" i="1" s="1"/>
  <c r="AB20" i="1"/>
  <c r="AF19" i="1"/>
  <c r="AE19" i="1"/>
  <c r="AB19" i="1"/>
  <c r="AE18" i="1"/>
  <c r="AF18" i="1" s="1"/>
  <c r="AB18" i="1"/>
  <c r="AF17" i="1"/>
  <c r="AE17" i="1"/>
  <c r="AB17" i="1"/>
  <c r="AE16" i="1"/>
  <c r="AF16" i="1" s="1"/>
  <c r="AB16" i="1"/>
  <c r="AF15" i="1"/>
  <c r="AE15" i="1"/>
  <c r="AB15" i="1"/>
  <c r="AE14" i="1"/>
  <c r="AF14" i="1" s="1"/>
  <c r="AB14" i="1"/>
  <c r="AF13" i="1"/>
  <c r="AE13" i="1"/>
  <c r="AB13" i="1"/>
  <c r="AE12" i="1"/>
  <c r="AF12" i="1" s="1"/>
  <c r="AB12" i="1"/>
  <c r="AF11" i="1"/>
  <c r="AE11" i="1"/>
  <c r="AB11" i="1"/>
  <c r="AE10" i="1"/>
  <c r="AF10" i="1" s="1"/>
  <c r="AB10" i="1"/>
  <c r="AF9" i="1"/>
  <c r="AE9" i="1"/>
  <c r="AB9" i="1"/>
  <c r="AE8" i="1"/>
  <c r="AF8" i="1" s="1"/>
  <c r="AB8" i="1"/>
  <c r="AF7" i="1"/>
  <c r="AE7" i="1"/>
  <c r="AB7" i="1"/>
  <c r="AE6" i="1"/>
  <c r="AF6" i="1" s="1"/>
  <c r="AB6" i="1"/>
  <c r="AF5" i="1"/>
  <c r="AE5" i="1"/>
  <c r="AB5" i="1"/>
  <c r="AE4" i="1"/>
  <c r="AF4" i="1" s="1"/>
  <c r="AB4" i="1"/>
  <c r="AF3" i="1"/>
  <c r="AE3" i="1"/>
  <c r="AB3" i="1"/>
  <c r="AE2" i="1"/>
  <c r="AF2" i="1" s="1"/>
  <c r="AB2" i="1"/>
  <c r="P42" i="3" l="1"/>
  <c r="M3" i="3"/>
  <c r="Q10" i="3"/>
  <c r="M10" i="3"/>
  <c r="Q12" i="3"/>
  <c r="M12" i="3"/>
  <c r="M18" i="3"/>
  <c r="Q18" i="3"/>
  <c r="M38" i="3"/>
  <c r="Q38" i="3"/>
  <c r="M43" i="3"/>
  <c r="Q43" i="3"/>
  <c r="Q48" i="3"/>
  <c r="M48" i="3"/>
  <c r="Q3" i="3"/>
  <c r="Q5" i="3"/>
  <c r="Q7" i="3"/>
  <c r="P9" i="3"/>
  <c r="M19" i="3"/>
  <c r="Q19" i="3"/>
  <c r="M44" i="3"/>
  <c r="Q44" i="3"/>
  <c r="Q49" i="3"/>
  <c r="M49" i="3"/>
  <c r="Q11" i="3"/>
  <c r="M11" i="3"/>
  <c r="Q14" i="3"/>
  <c r="Q16" i="3"/>
  <c r="M36" i="3"/>
  <c r="Q36" i="3"/>
  <c r="P39" i="3"/>
  <c r="Q4" i="3"/>
  <c r="Q6" i="3"/>
  <c r="Q8" i="3"/>
  <c r="P13" i="3"/>
  <c r="M17" i="3"/>
  <c r="Q17" i="3"/>
  <c r="P20" i="3"/>
  <c r="M37" i="3"/>
  <c r="Q37" i="3"/>
  <c r="Q47" i="3"/>
  <c r="M47" i="3"/>
  <c r="Q23" i="3"/>
  <c r="Q24" i="3"/>
  <c r="Q25" i="3"/>
  <c r="Q26" i="3"/>
  <c r="Q27" i="3"/>
  <c r="Q28" i="3"/>
  <c r="Q29" i="3"/>
  <c r="Q30" i="3"/>
  <c r="Q31" i="3"/>
  <c r="Q32" i="3"/>
  <c r="Q33" i="3"/>
  <c r="Q34" i="3"/>
  <c r="Q40" i="3"/>
  <c r="Q41" i="3"/>
  <c r="Q46" i="3"/>
  <c r="H53" i="3"/>
  <c r="M21" i="3"/>
  <c r="AB98" i="2"/>
  <c r="AO98" i="2" s="1"/>
  <c r="AO103" i="2" s="1"/>
  <c r="AB340" i="1"/>
  <c r="AF340" i="1"/>
  <c r="AB334" i="1"/>
  <c r="AF334" i="1"/>
  <c r="AB342" i="1"/>
  <c r="AF342" i="1"/>
  <c r="AB336" i="1"/>
  <c r="AF336" i="1"/>
  <c r="AB344" i="1"/>
  <c r="AF344" i="1"/>
  <c r="AB338" i="1"/>
  <c r="AF338" i="1"/>
  <c r="AB346" i="1"/>
  <c r="AF346" i="1"/>
  <c r="AE332" i="1"/>
  <c r="AF332" i="1" s="1"/>
  <c r="AB332" i="1"/>
  <c r="AB179" i="1"/>
  <c r="AF330" i="1"/>
  <c r="Z333" i="1"/>
  <c r="AA333" i="1" s="1"/>
  <c r="Z335" i="1"/>
  <c r="AA335" i="1" s="1"/>
  <c r="Z337" i="1"/>
  <c r="AA337" i="1" s="1"/>
  <c r="Z339" i="1"/>
  <c r="AA339" i="1" s="1"/>
  <c r="Z341" i="1"/>
  <c r="AA341" i="1" s="1"/>
  <c r="Z343" i="1"/>
  <c r="AA343" i="1" s="1"/>
  <c r="Z345" i="1"/>
  <c r="AA345" i="1" s="1"/>
  <c r="Z347" i="1"/>
  <c r="AA347" i="1" s="1"/>
  <c r="AE181" i="1"/>
  <c r="AF181" i="1" s="1"/>
  <c r="AB181" i="1"/>
  <c r="AA187" i="1"/>
  <c r="Z329" i="1"/>
  <c r="AA329" i="1" s="1"/>
  <c r="Z331" i="1"/>
  <c r="AA331" i="1" s="1"/>
  <c r="Q53" i="3" l="1"/>
  <c r="P53" i="3"/>
  <c r="M53" i="3"/>
  <c r="AB343" i="1"/>
  <c r="AF343" i="1"/>
  <c r="AB335" i="1"/>
  <c r="AF335" i="1"/>
  <c r="AB331" i="1"/>
  <c r="AE331" i="1"/>
  <c r="AF331" i="1" s="1"/>
  <c r="AB341" i="1"/>
  <c r="AF341" i="1"/>
  <c r="AB333" i="1"/>
  <c r="AE333" i="1"/>
  <c r="AF333" i="1" s="1"/>
  <c r="AB329" i="1"/>
  <c r="AF329" i="1"/>
  <c r="AB347" i="1"/>
  <c r="AF347" i="1"/>
  <c r="AB339" i="1"/>
  <c r="AF339" i="1"/>
  <c r="AB345" i="1"/>
  <c r="AF345" i="1"/>
  <c r="AB337" i="1"/>
  <c r="AF337" i="1"/>
  <c r="AB187" i="1"/>
  <c r="AB326" i="1" s="1"/>
  <c r="AC326" i="1" s="1"/>
  <c r="AA326" i="1"/>
  <c r="AE187" i="1"/>
  <c r="AF187" i="1" s="1"/>
  <c r="AE348" i="1" l="1"/>
  <c r="AG349" i="1" l="1"/>
  <c r="AF348" i="1" l="1"/>
</calcChain>
</file>

<file path=xl/sharedStrings.xml><?xml version="1.0" encoding="utf-8"?>
<sst xmlns="http://schemas.openxmlformats.org/spreadsheetml/2006/main" count="2657" uniqueCount="1371">
  <si>
    <t>1**￡
2**€</t>
    <phoneticPr fontId="4"/>
  </si>
  <si>
    <t>カテゴリー（大）*</t>
  </si>
  <si>
    <t>カテゴリー（小）</t>
  </si>
  <si>
    <t>型番</t>
    <phoneticPr fontId="4"/>
  </si>
  <si>
    <t>商品名</t>
    <phoneticPr fontId="4"/>
  </si>
  <si>
    <t>ラベル商品名</t>
    <rPh sb="3" eb="6">
      <t>ショウヒンメイ</t>
    </rPh>
    <phoneticPr fontId="4"/>
  </si>
  <si>
    <t>簡易説明</t>
    <rPh sb="0" eb="2">
      <t>カンイ</t>
    </rPh>
    <rPh sb="2" eb="4">
      <t>セツメイ</t>
    </rPh>
    <phoneticPr fontId="4"/>
  </si>
  <si>
    <t>商品画像</t>
    <phoneticPr fontId="4"/>
  </si>
  <si>
    <t>モバイルショップ用商品画像作成</t>
    <phoneticPr fontId="4"/>
  </si>
  <si>
    <t>その他画像1</t>
    <phoneticPr fontId="4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</si>
  <si>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</si>
  <si>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</si>
  <si>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</si>
  <si>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</si>
  <si>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</si>
  <si>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</si>
  <si>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</si>
  <si>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</si>
  <si>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4"/>
  </si>
  <si>
    <t>会員価格</t>
    <phoneticPr fontId="4"/>
  </si>
  <si>
    <t>定価</t>
    <phoneticPr fontId="4"/>
  </si>
  <si>
    <t>原価</t>
    <phoneticPr fontId="4"/>
  </si>
  <si>
    <t>通貨</t>
    <rPh sb="0" eb="2">
      <t>ツウカ</t>
    </rPh>
    <phoneticPr fontId="4"/>
  </si>
  <si>
    <t>原価on通貨</t>
    <rPh sb="0" eb="2">
      <t>ゲンカ</t>
    </rPh>
    <rPh sb="4" eb="6">
      <t>ツウカ</t>
    </rPh>
    <phoneticPr fontId="4"/>
  </si>
  <si>
    <t>諸掛り按分</t>
    <rPh sb="0" eb="2">
      <t>ショガカ</t>
    </rPh>
    <rPh sb="3" eb="5">
      <t>アンブン</t>
    </rPh>
    <phoneticPr fontId="4"/>
  </si>
  <si>
    <t>総原価</t>
    <rPh sb="0" eb="1">
      <t>ソウ</t>
    </rPh>
    <rPh sb="1" eb="3">
      <t>ゲンカ</t>
    </rPh>
    <phoneticPr fontId="4"/>
  </si>
  <si>
    <t>利益</t>
    <rPh sb="0" eb="2">
      <t>リエキ</t>
    </rPh>
    <phoneticPr fontId="4"/>
  </si>
  <si>
    <t>実売価</t>
    <rPh sb="0" eb="1">
      <t>ジツ</t>
    </rPh>
    <rPh sb="1" eb="3">
      <t>バイカ</t>
    </rPh>
    <phoneticPr fontId="4"/>
  </si>
  <si>
    <t>対象原価</t>
    <rPh sb="0" eb="2">
      <t>タイショウ</t>
    </rPh>
    <rPh sb="2" eb="4">
      <t>ゲンカ</t>
    </rPh>
    <phoneticPr fontId="4"/>
  </si>
  <si>
    <t>在庫（諸掛り込み）</t>
    <rPh sb="0" eb="2">
      <t>ザイコ</t>
    </rPh>
    <rPh sb="3" eb="5">
      <t>ショガカ</t>
    </rPh>
    <rPh sb="6" eb="7">
      <t>コ</t>
    </rPh>
    <phoneticPr fontId="4"/>
  </si>
  <si>
    <t>A1-0004-1</t>
  </si>
  <si>
    <t>?</t>
    <phoneticPr fontId="4"/>
  </si>
  <si>
    <t>tea jug</t>
    <phoneticPr fontId="4"/>
  </si>
  <si>
    <t>A1-0005</t>
  </si>
  <si>
    <t>White blue line cup set (8pcs)</t>
    <phoneticPr fontId="4"/>
  </si>
  <si>
    <t>1-019</t>
    <phoneticPr fontId="4"/>
  </si>
  <si>
    <t>インテリア雑貨</t>
    <rPh sb="5" eb="7">
      <t>ザッカ</t>
    </rPh>
    <phoneticPr fontId="4"/>
  </si>
  <si>
    <t>花瓶</t>
    <rPh sb="0" eb="2">
      <t>カビン</t>
    </rPh>
    <phoneticPr fontId="4"/>
  </si>
  <si>
    <t>A1-0001</t>
    <phoneticPr fontId="4"/>
  </si>
  <si>
    <t>Pooleの花柄花瓶</t>
    <rPh sb="6" eb="8">
      <t>ハナガラ</t>
    </rPh>
    <rPh sb="8" eb="10">
      <t>カビン</t>
    </rPh>
    <phoneticPr fontId="4"/>
  </si>
  <si>
    <t>V</t>
    <phoneticPr fontId="4"/>
  </si>
  <si>
    <t>1-040</t>
  </si>
  <si>
    <t>A1-0002</t>
    <phoneticPr fontId="4"/>
  </si>
  <si>
    <t>【Virol（ヴィロール）】のポット，ジャー</t>
    <phoneticPr fontId="4"/>
  </si>
  <si>
    <t>1-042</t>
  </si>
  <si>
    <t>A1-0003</t>
    <phoneticPr fontId="4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</si>
  <si>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4"/>
  </si>
  <si>
    <t>C1-0017</t>
  </si>
  <si>
    <t>A1-0004</t>
    <phoneticPr fontId="4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</si>
  <si>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4"/>
  </si>
  <si>
    <t>Italian pottery vase</t>
    <phoneticPr fontId="4"/>
  </si>
  <si>
    <t>1-018</t>
    <phoneticPr fontId="4"/>
  </si>
  <si>
    <t>A1-0005</t>
    <phoneticPr fontId="4"/>
  </si>
  <si>
    <t>英国Poole社の花柄満開の花瓶</t>
    <rPh sb="0" eb="2">
      <t>エイコク</t>
    </rPh>
    <rPh sb="7" eb="8">
      <t>シャ</t>
    </rPh>
    <rPh sb="9" eb="11">
      <t>ハナガラ</t>
    </rPh>
    <rPh sb="11" eb="13">
      <t>マンカイ</t>
    </rPh>
    <rPh sb="14" eb="16">
      <t>カビン</t>
    </rPh>
    <phoneticPr fontId="4"/>
  </si>
  <si>
    <t>Pooleの花柄花瓶　（大）</t>
    <rPh sb="6" eb="8">
      <t>ハナガラ</t>
    </rPh>
    <rPh sb="8" eb="10">
      <t>カビン</t>
    </rPh>
    <rPh sb="12" eb="13">
      <t>ダイ</t>
    </rPh>
    <phoneticPr fontId="4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</si>
  <si>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</si>
  <si>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</si>
  <si>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4"/>
  </si>
  <si>
    <t>乳白色の花瓶</t>
    <rPh sb="0" eb="3">
      <t>ニュウハクショク</t>
    </rPh>
    <rPh sb="4" eb="6">
      <t>カビン</t>
    </rPh>
    <phoneticPr fontId="4"/>
  </si>
  <si>
    <t>1-007</t>
  </si>
  <si>
    <t>A1-0007</t>
    <phoneticPr fontId="4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</si>
  <si>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4"/>
  </si>
  <si>
    <t>Pooleの花柄で小さな花瓶</t>
    <rPh sb="6" eb="8">
      <t>ハナガラ</t>
    </rPh>
    <rPh sb="9" eb="10">
      <t>チイ</t>
    </rPh>
    <rPh sb="12" eb="14">
      <t>カビン</t>
    </rPh>
    <phoneticPr fontId="4"/>
  </si>
  <si>
    <t>1-049</t>
  </si>
  <si>
    <t>A1-0008</t>
    <phoneticPr fontId="4"/>
  </si>
  <si>
    <t>ハンガリー製のカラフル花瓶</t>
    <rPh sb="5" eb="6">
      <t>セイ</t>
    </rPh>
    <rPh sb="11" eb="13">
      <t>カビン</t>
    </rPh>
    <phoneticPr fontId="4"/>
  </si>
  <si>
    <t>1-041</t>
  </si>
  <si>
    <t>A1-0009</t>
    <phoneticPr fontId="4"/>
  </si>
  <si>
    <t>【RICHARDSON's】のポット，ジャー</t>
    <phoneticPr fontId="4"/>
  </si>
  <si>
    <t>C1-0005</t>
  </si>
  <si>
    <t>A1-0010</t>
    <phoneticPr fontId="4"/>
  </si>
  <si>
    <t>W.R.Hartley&amp;London&amp;Liverpoor　のベージュの花瓶</t>
    <rPh sb="35" eb="37">
      <t>カビン</t>
    </rPh>
    <phoneticPr fontId="4"/>
  </si>
  <si>
    <t>Hartley pottery bottle</t>
    <phoneticPr fontId="4"/>
  </si>
  <si>
    <t>C1-0006</t>
  </si>
  <si>
    <t>A1-0011</t>
    <phoneticPr fontId="4"/>
  </si>
  <si>
    <t>ベージュで口が個性的な花瓶</t>
    <rPh sb="5" eb="6">
      <t>クチ</t>
    </rPh>
    <rPh sb="7" eb="10">
      <t>コセイテキ</t>
    </rPh>
    <rPh sb="11" eb="13">
      <t>カビン</t>
    </rPh>
    <phoneticPr fontId="4"/>
  </si>
  <si>
    <t>Skey pottery bottle</t>
    <phoneticPr fontId="4"/>
  </si>
  <si>
    <t>C1-0009</t>
  </si>
  <si>
    <t>A1-0012</t>
    <phoneticPr fontId="4"/>
  </si>
  <si>
    <t>上半分だけベージュに塗られた優しいカーブの花瓶</t>
    <rPh sb="0" eb="3">
      <t>ウエハンブン</t>
    </rPh>
    <rPh sb="10" eb="11">
      <t>ヌ</t>
    </rPh>
    <rPh sb="14" eb="15">
      <t>ヤサ</t>
    </rPh>
    <rPh sb="21" eb="23">
      <t>カビン</t>
    </rPh>
    <phoneticPr fontId="4"/>
  </si>
  <si>
    <t>Tall pottery bottle</t>
    <phoneticPr fontId="4"/>
  </si>
  <si>
    <t>C1-0010</t>
  </si>
  <si>
    <t>A1-0013</t>
    <phoneticPr fontId="4"/>
  </si>
  <si>
    <t>少し濃いめのベージュがかわいい花瓶</t>
    <rPh sb="0" eb="1">
      <t>スコ</t>
    </rPh>
    <rPh sb="2" eb="3">
      <t>コ</t>
    </rPh>
    <rPh sb="15" eb="17">
      <t>カビン</t>
    </rPh>
    <phoneticPr fontId="4"/>
  </si>
  <si>
    <t>Straight pottery bottle</t>
    <phoneticPr fontId="4"/>
  </si>
  <si>
    <t>C1-0012</t>
  </si>
  <si>
    <t>A1-0014</t>
    <phoneticPr fontId="4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</si>
  <si>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4"/>
  </si>
  <si>
    <t>Brown pottery bottle</t>
    <phoneticPr fontId="4"/>
  </si>
  <si>
    <t>C1-0015</t>
  </si>
  <si>
    <t>A1-0015</t>
    <phoneticPr fontId="4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</si>
  <si>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4"/>
  </si>
  <si>
    <t>Brown small bottle</t>
    <phoneticPr fontId="4"/>
  </si>
  <si>
    <t>C1-0016</t>
  </si>
  <si>
    <t>A1-0016</t>
    <phoneticPr fontId="4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</si>
  <si>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4"/>
  </si>
  <si>
    <t>C1-0018</t>
  </si>
  <si>
    <t>A1-0017</t>
    <phoneticPr fontId="4"/>
  </si>
  <si>
    <t>内側が緑でくびれた花瓶</t>
    <rPh sb="0" eb="2">
      <t>ウチガワ</t>
    </rPh>
    <rPh sb="3" eb="4">
      <t>ミドリ</t>
    </rPh>
    <rPh sb="9" eb="11">
      <t>カビン</t>
    </rPh>
    <phoneticPr fontId="4"/>
  </si>
  <si>
    <t>Hungary pottery vase</t>
    <phoneticPr fontId="4"/>
  </si>
  <si>
    <t>C1-0019</t>
  </si>
  <si>
    <t>A1-0018</t>
    <phoneticPr fontId="4"/>
  </si>
  <si>
    <t>内側が黄色でくびれた花瓶</t>
    <rPh sb="0" eb="2">
      <t>ウチガワ</t>
    </rPh>
    <rPh sb="3" eb="5">
      <t>キイロ</t>
    </rPh>
    <rPh sb="10" eb="12">
      <t>カビン</t>
    </rPh>
    <phoneticPr fontId="4"/>
  </si>
  <si>
    <t>C2-0001</t>
  </si>
  <si>
    <t>A1-0019</t>
    <phoneticPr fontId="4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</si>
  <si>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4"/>
  </si>
  <si>
    <t>Alminium vase</t>
    <phoneticPr fontId="4"/>
  </si>
  <si>
    <t>1081-1</t>
    <phoneticPr fontId="4"/>
  </si>
  <si>
    <t>A1-0020</t>
    <phoneticPr fontId="4"/>
  </si>
  <si>
    <t>ドイツ製落ち着いた色目の花瓶（丸くて大きくて背が少し高い）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スコ</t>
    </rPh>
    <rPh sb="26" eb="27">
      <t>タカ</t>
    </rPh>
    <phoneticPr fontId="4"/>
  </si>
  <si>
    <t>pot</t>
    <phoneticPr fontId="4"/>
  </si>
  <si>
    <t>1081-2</t>
  </si>
  <si>
    <t>A1-0021</t>
    <phoneticPr fontId="4"/>
  </si>
  <si>
    <t>ドイツ製落ち着いた色目の花瓶（丸くて大きくて背が低め）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ヒク</t>
    </rPh>
    <phoneticPr fontId="4"/>
  </si>
  <si>
    <t>1081-3</t>
  </si>
  <si>
    <t>A1-0022</t>
    <phoneticPr fontId="4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</si>
  <si>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4"/>
  </si>
  <si>
    <t>1081-4</t>
  </si>
  <si>
    <t>A1-0023</t>
    <phoneticPr fontId="4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</si>
  <si>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4"/>
  </si>
  <si>
    <t>1081-5</t>
  </si>
  <si>
    <t>A1-0024</t>
    <phoneticPr fontId="4"/>
  </si>
  <si>
    <t>ドイツ製落ち着いた色目の花瓶（水差しの形です）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ミズサ</t>
    </rPh>
    <rPh sb="19" eb="20">
      <t>カタチ</t>
    </rPh>
    <phoneticPr fontId="4"/>
  </si>
  <si>
    <t>1081-6</t>
  </si>
  <si>
    <t>A1-0025</t>
    <phoneticPr fontId="4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</si>
  <si>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4"/>
  </si>
  <si>
    <t>A1-0026</t>
    <phoneticPr fontId="4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</si>
  <si>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4"/>
  </si>
  <si>
    <t>A1-0027</t>
    <phoneticPr fontId="4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</si>
  <si>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4"/>
  </si>
  <si>
    <t>A1-0028</t>
    <phoneticPr fontId="4"/>
  </si>
  <si>
    <t>OW</t>
    <phoneticPr fontId="4"/>
  </si>
  <si>
    <t>A1-0029</t>
    <phoneticPr fontId="4"/>
  </si>
  <si>
    <t>グリーンの先が細くなった花瓶</t>
    <rPh sb="5" eb="6">
      <t>サキ</t>
    </rPh>
    <rPh sb="7" eb="8">
      <t>ホソ</t>
    </rPh>
    <rPh sb="12" eb="14">
      <t>カビン</t>
    </rPh>
    <phoneticPr fontId="4"/>
  </si>
  <si>
    <t>A1-0030</t>
    <phoneticPr fontId="4"/>
  </si>
  <si>
    <t>透明の花瓶</t>
    <rPh sb="0" eb="2">
      <t>トウメイ</t>
    </rPh>
    <rPh sb="3" eb="5">
      <t>カビン</t>
    </rPh>
    <phoneticPr fontId="4"/>
  </si>
  <si>
    <t>1-038</t>
  </si>
  <si>
    <t>陶器のビール瓶</t>
  </si>
  <si>
    <t>A2-0001</t>
    <phoneticPr fontId="4"/>
  </si>
  <si>
    <t>白いボトルに日焼けのラベルが素敵です</t>
    <rPh sb="0" eb="1">
      <t>シロ</t>
    </rPh>
    <rPh sb="6" eb="8">
      <t>ヒヤ</t>
    </rPh>
    <rPh sb="14" eb="16">
      <t>ステキ</t>
    </rPh>
    <phoneticPr fontId="4"/>
  </si>
  <si>
    <t>白いボトルに日焼けのラベル</t>
    <rPh sb="0" eb="1">
      <t>シロ</t>
    </rPh>
    <rPh sb="6" eb="8">
      <t>ヒヤ</t>
    </rPh>
    <phoneticPr fontId="4"/>
  </si>
  <si>
    <t>*</t>
    <phoneticPr fontId="4"/>
  </si>
  <si>
    <t>1-046-01</t>
    <phoneticPr fontId="4"/>
  </si>
  <si>
    <t>A2-0002</t>
    <phoneticPr fontId="4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</si>
  <si>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4"/>
  </si>
  <si>
    <t>陶器のジンジャービール瓶</t>
    <rPh sb="0" eb="2">
      <t>トウキ</t>
    </rPh>
    <rPh sb="11" eb="12">
      <t>ビン</t>
    </rPh>
    <phoneticPr fontId="4"/>
  </si>
  <si>
    <t>1-046-02</t>
  </si>
  <si>
    <t>A2-0003</t>
  </si>
  <si>
    <t>ジンジャービール瓶</t>
    <rPh sb="8" eb="9">
      <t>ビン</t>
    </rPh>
    <phoneticPr fontId="4"/>
  </si>
  <si>
    <t>1-046-03</t>
  </si>
  <si>
    <t>A2-0004</t>
  </si>
  <si>
    <t>C1-0001</t>
  </si>
  <si>
    <t>A2-0005</t>
    <phoneticPr fontId="4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</si>
  <si>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</si>
  <si>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ジンジャービアーボトル（W.B.Headley)</t>
    <phoneticPr fontId="4"/>
  </si>
  <si>
    <t>Ginger beer bottle (letters)</t>
    <phoneticPr fontId="4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</si>
  <si>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</si>
  <si>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</si>
  <si>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</si>
  <si>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ジンジャービアーボトル（noプリント)</t>
    <phoneticPr fontId="4"/>
  </si>
  <si>
    <t>Ginger beer bottle (grey)</t>
    <phoneticPr fontId="4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</si>
  <si>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</si>
  <si>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</si>
  <si>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4"/>
  </si>
  <si>
    <t>深い茶色　ジンジャービアーボトル</t>
    <rPh sb="0" eb="1">
      <t>フカ</t>
    </rPh>
    <rPh sb="2" eb="4">
      <t>チャイロ</t>
    </rPh>
    <phoneticPr fontId="4"/>
  </si>
  <si>
    <t>Ginger beer bottle (brown)</t>
    <phoneticPr fontId="4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</si>
  <si>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</si>
  <si>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</si>
  <si>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</si>
  <si>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ジンジャービアーボトル（CALEY)</t>
    <phoneticPr fontId="4"/>
  </si>
  <si>
    <t>C1-0011</t>
  </si>
  <si>
    <t>A2-0009</t>
    <phoneticPr fontId="4"/>
  </si>
  <si>
    <t>少し黄色みのある白がさわやかなボトル</t>
    <rPh sb="0" eb="1">
      <t>スコ</t>
    </rPh>
    <rPh sb="2" eb="4">
      <t>キイロ</t>
    </rPh>
    <rPh sb="8" eb="9">
      <t>シロ</t>
    </rPh>
    <phoneticPr fontId="4"/>
  </si>
  <si>
    <t>White pottery bottle</t>
    <phoneticPr fontId="4"/>
  </si>
  <si>
    <t>C1-0013</t>
  </si>
  <si>
    <t>A2-0010</t>
    <phoneticPr fontId="4"/>
  </si>
  <si>
    <t>深いこげ茶で小ぶりなボトル</t>
    <rPh sb="0" eb="1">
      <t>フカ</t>
    </rPh>
    <rPh sb="4" eb="5">
      <t>チャ</t>
    </rPh>
    <rPh sb="6" eb="7">
      <t>コ</t>
    </rPh>
    <phoneticPr fontId="4"/>
  </si>
  <si>
    <t>Dark brown bottle</t>
    <phoneticPr fontId="4"/>
  </si>
  <si>
    <t>Delft</t>
    <phoneticPr fontId="4"/>
  </si>
  <si>
    <t>小物入れとカゴ</t>
  </si>
  <si>
    <t>A3-0001</t>
    <phoneticPr fontId="4"/>
  </si>
  <si>
    <t>可愛い絵柄の入れ物</t>
    <rPh sb="0" eb="2">
      <t>カワイ</t>
    </rPh>
    <rPh sb="3" eb="5">
      <t>エガラ</t>
    </rPh>
    <rPh sb="6" eb="7">
      <t>イ</t>
    </rPh>
    <rPh sb="8" eb="9">
      <t>モノ</t>
    </rPh>
    <phoneticPr fontId="4"/>
  </si>
  <si>
    <t>1-012</t>
  </si>
  <si>
    <t>ファンシーボックス</t>
    <phoneticPr fontId="4"/>
  </si>
  <si>
    <t>A4-0001</t>
    <phoneticPr fontId="4"/>
  </si>
  <si>
    <t>ポップでカラフルなお菓子箱～</t>
    <rPh sb="10" eb="12">
      <t>カシ</t>
    </rPh>
    <rPh sb="12" eb="13">
      <t>バコ</t>
    </rPh>
    <phoneticPr fontId="4"/>
  </si>
  <si>
    <t>1-026</t>
  </si>
  <si>
    <t>A4-0002</t>
    <phoneticPr fontId="4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</si>
  <si>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4"/>
  </si>
  <si>
    <t>黒くて時代物のおもちゃ箱</t>
    <rPh sb="0" eb="1">
      <t>クロ</t>
    </rPh>
    <rPh sb="3" eb="6">
      <t>ジダイモノ</t>
    </rPh>
    <rPh sb="11" eb="12">
      <t>バコ</t>
    </rPh>
    <phoneticPr fontId="4"/>
  </si>
  <si>
    <t>1-054</t>
  </si>
  <si>
    <t>A4-0003</t>
    <phoneticPr fontId="4"/>
  </si>
  <si>
    <t>おなじみBREAD（ブレッド）缶</t>
    <rPh sb="15" eb="16">
      <t>カン</t>
    </rPh>
    <phoneticPr fontId="4"/>
  </si>
  <si>
    <t>BREAD（ブレッド）缶</t>
    <rPh sb="11" eb="12">
      <t>カン</t>
    </rPh>
    <phoneticPr fontId="4"/>
  </si>
  <si>
    <t>J1-0001</t>
  </si>
  <si>
    <t>A4-0004</t>
    <phoneticPr fontId="4"/>
  </si>
  <si>
    <t>おなじみBREAD（ブレッド）缶　白めです</t>
    <rPh sb="15" eb="16">
      <t>カン</t>
    </rPh>
    <rPh sb="17" eb="18">
      <t>シロ</t>
    </rPh>
    <phoneticPr fontId="4"/>
  </si>
  <si>
    <t>Bread case</t>
    <phoneticPr fontId="4"/>
  </si>
  <si>
    <t>J1-0010</t>
  </si>
  <si>
    <t>A4-0005</t>
    <phoneticPr fontId="4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</si>
  <si>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4"/>
  </si>
  <si>
    <t>Brass box</t>
    <phoneticPr fontId="4"/>
  </si>
  <si>
    <t>1074-1</t>
    <phoneticPr fontId="4"/>
  </si>
  <si>
    <t>A4-0006</t>
    <phoneticPr fontId="4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</si>
  <si>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4"/>
  </si>
  <si>
    <t>metal can</t>
    <phoneticPr fontId="4"/>
  </si>
  <si>
    <t>1074-2</t>
    <phoneticPr fontId="4"/>
  </si>
  <si>
    <t>A4-0007</t>
    <phoneticPr fontId="4"/>
  </si>
  <si>
    <t>metal can；ブリキの缶　ブリキ地</t>
    <rPh sb="14" eb="15">
      <t>カン</t>
    </rPh>
    <rPh sb="19" eb="20">
      <t>ジ</t>
    </rPh>
    <phoneticPr fontId="4"/>
  </si>
  <si>
    <t>1074-3</t>
    <phoneticPr fontId="4"/>
  </si>
  <si>
    <t>A4-0008</t>
    <phoneticPr fontId="4"/>
  </si>
  <si>
    <t>metal can；ブリキの缶　小ぶりの白</t>
    <rPh sb="14" eb="15">
      <t>カン</t>
    </rPh>
    <rPh sb="16" eb="17">
      <t>コ</t>
    </rPh>
    <rPh sb="20" eb="21">
      <t>シロ</t>
    </rPh>
    <phoneticPr fontId="4"/>
  </si>
  <si>
    <t>1074-4</t>
    <phoneticPr fontId="4"/>
  </si>
  <si>
    <t>A4-0009</t>
    <phoneticPr fontId="4"/>
  </si>
  <si>
    <t>metal can；ブリキの缶　小ぶりの青</t>
    <rPh sb="14" eb="15">
      <t>カン</t>
    </rPh>
    <rPh sb="16" eb="17">
      <t>コ</t>
    </rPh>
    <rPh sb="20" eb="21">
      <t>アオ</t>
    </rPh>
    <phoneticPr fontId="4"/>
  </si>
  <si>
    <t>1074-5</t>
    <phoneticPr fontId="4"/>
  </si>
  <si>
    <t>A4-0010</t>
    <phoneticPr fontId="4"/>
  </si>
  <si>
    <t>metal can；ブリキの缶　かすれた白ペイント</t>
    <rPh sb="14" eb="15">
      <t>カン</t>
    </rPh>
    <rPh sb="20" eb="21">
      <t>シロ</t>
    </rPh>
    <phoneticPr fontId="4"/>
  </si>
  <si>
    <t>E1-0001</t>
  </si>
  <si>
    <t>飾り皿</t>
    <rPh sb="0" eb="1">
      <t>カザ</t>
    </rPh>
    <rPh sb="2" eb="3">
      <t>サラ</t>
    </rPh>
    <phoneticPr fontId="4"/>
  </si>
  <si>
    <t>A5-0001</t>
    <phoneticPr fontId="4"/>
  </si>
  <si>
    <t>【Moss Cornwall】のお花を彩ったお皿</t>
    <rPh sb="17" eb="18">
      <t>ハナ</t>
    </rPh>
    <rPh sb="19" eb="20">
      <t>イロド</t>
    </rPh>
    <rPh sb="23" eb="24">
      <t>サラ</t>
    </rPh>
    <phoneticPr fontId="4"/>
  </si>
  <si>
    <t>MossCornwall saurcer</t>
    <phoneticPr fontId="4"/>
  </si>
  <si>
    <t>E1-0002</t>
  </si>
  <si>
    <t>A5-0002</t>
    <phoneticPr fontId="4"/>
  </si>
  <si>
    <t>【Hancock's】のアールデコ・ソーサー（薄いブルー）</t>
    <rPh sb="23" eb="24">
      <t>ウス</t>
    </rPh>
    <phoneticPr fontId="4"/>
  </si>
  <si>
    <t>Hancock saurcer</t>
    <phoneticPr fontId="4"/>
  </si>
  <si>
    <t>E1-0003</t>
  </si>
  <si>
    <t>A5-0003</t>
    <phoneticPr fontId="4"/>
  </si>
  <si>
    <t>【Hancock's】のアールデコ・ソーサー（濃いブルー）</t>
    <rPh sb="23" eb="24">
      <t>コ</t>
    </rPh>
    <phoneticPr fontId="4"/>
  </si>
  <si>
    <t>E1-0004</t>
  </si>
  <si>
    <t>A5-0004</t>
    <phoneticPr fontId="4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</si>
  <si>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4"/>
  </si>
  <si>
    <t>Brown flat saurcer</t>
    <phoneticPr fontId="4"/>
  </si>
  <si>
    <t>A5-0005</t>
    <phoneticPr fontId="4"/>
  </si>
  <si>
    <t>mable plate：大理石の器</t>
    <rPh sb="12" eb="15">
      <t>ダイリセキ</t>
    </rPh>
    <rPh sb="16" eb="17">
      <t>ウツワ</t>
    </rPh>
    <phoneticPr fontId="4"/>
  </si>
  <si>
    <t>mable plate</t>
    <phoneticPr fontId="4"/>
  </si>
  <si>
    <t>A5-0006</t>
    <phoneticPr fontId="4"/>
  </si>
  <si>
    <t>A5-0007</t>
    <phoneticPr fontId="4"/>
  </si>
  <si>
    <t>A5-0008</t>
    <phoneticPr fontId="4"/>
  </si>
  <si>
    <t>デルフト飾り皿（カラフル）</t>
    <rPh sb="4" eb="5">
      <t>カザ</t>
    </rPh>
    <rPh sb="6" eb="7">
      <t>サラ</t>
    </rPh>
    <phoneticPr fontId="4"/>
  </si>
  <si>
    <t>A5-0009</t>
    <phoneticPr fontId="4"/>
  </si>
  <si>
    <t>デルフト飾り皿（ブルーペイント）</t>
    <rPh sb="4" eb="5">
      <t>カザ</t>
    </rPh>
    <rPh sb="6" eb="7">
      <t>サラ</t>
    </rPh>
    <phoneticPr fontId="4"/>
  </si>
  <si>
    <t>1-045-4</t>
    <phoneticPr fontId="4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</si>
  <si>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</si>
  <si>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</si>
  <si>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</si>
  <si>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4"/>
  </si>
  <si>
    <t>https://blog.princessm.jp/photo/A6-0002_Ba.jpg</t>
  </si>
  <si>
    <t>1-009-01</t>
    <phoneticPr fontId="4"/>
  </si>
  <si>
    <t>A6-0003</t>
    <phoneticPr fontId="4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</si>
  <si>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</si>
  <si>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</si>
  <si>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</si>
  <si>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</si>
  <si>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</si>
  <si>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</si>
  <si>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</si>
  <si>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</si>
  <si>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</si>
  <si>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4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</si>
  <si>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</si>
  <si>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</si>
  <si>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4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</si>
  <si>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</si>
  <si>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</si>
  <si>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4"/>
  </si>
  <si>
    <t>1-017</t>
    <phoneticPr fontId="4"/>
  </si>
  <si>
    <t>A6-0009</t>
    <phoneticPr fontId="4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</si>
  <si>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4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</si>
  <si>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4"/>
  </si>
  <si>
    <t>1-037</t>
  </si>
  <si>
    <t>A6-0010</t>
    <phoneticPr fontId="4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</si>
  <si>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4"/>
  </si>
  <si>
    <t>バーガー屋さんの古いガラス瓶</t>
    <rPh sb="4" eb="5">
      <t>ヤ</t>
    </rPh>
    <rPh sb="8" eb="9">
      <t>フル</t>
    </rPh>
    <rPh sb="13" eb="14">
      <t>ビン</t>
    </rPh>
    <phoneticPr fontId="4"/>
  </si>
  <si>
    <t>1-045-01</t>
    <phoneticPr fontId="4"/>
  </si>
  <si>
    <t>A6-0011</t>
    <phoneticPr fontId="4"/>
  </si>
  <si>
    <t>透明ガラス瓶</t>
    <rPh sb="0" eb="2">
      <t>トウメイ</t>
    </rPh>
    <rPh sb="5" eb="6">
      <t>ビン</t>
    </rPh>
    <phoneticPr fontId="4"/>
  </si>
  <si>
    <t>1-045-02</t>
  </si>
  <si>
    <t>A6-0012</t>
  </si>
  <si>
    <t>1-045-03</t>
  </si>
  <si>
    <t>A6-0013</t>
  </si>
  <si>
    <t>D-0001</t>
  </si>
  <si>
    <t>A6-0014</t>
    <phoneticPr fontId="4"/>
  </si>
  <si>
    <t>花柄のペイントがカワイい、ガラスの水差し</t>
    <rPh sb="0" eb="2">
      <t>ハナガラ</t>
    </rPh>
    <rPh sb="17" eb="19">
      <t>ミズサ</t>
    </rPh>
    <phoneticPr fontId="4"/>
  </si>
  <si>
    <t>Glass Jar (vessel)</t>
    <phoneticPr fontId="4"/>
  </si>
  <si>
    <t>D-0003</t>
  </si>
  <si>
    <t>A6-0015</t>
    <phoneticPr fontId="4"/>
  </si>
  <si>
    <t>スコッチウィスキーボトル</t>
    <phoneticPr fontId="4"/>
  </si>
  <si>
    <t>Water bottle</t>
    <phoneticPr fontId="4"/>
  </si>
  <si>
    <t>D-0004</t>
  </si>
  <si>
    <t>A6-0016</t>
    <phoneticPr fontId="4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</si>
  <si>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</si>
  <si>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Small grass bottle</t>
    <phoneticPr fontId="4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</si>
  <si>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</si>
  <si>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</si>
  <si>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</si>
  <si>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</si>
  <si>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</si>
  <si>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</si>
  <si>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</si>
  <si>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</si>
  <si>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</si>
  <si>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</si>
  <si>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</si>
  <si>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</si>
  <si>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B2-0001</t>
  </si>
  <si>
    <t>A6-0023</t>
    <phoneticPr fontId="4"/>
  </si>
  <si>
    <t>Uncle Joe's mint ballsと書かれた蓋つき瓶</t>
    <rPh sb="23" eb="24">
      <t>カ</t>
    </rPh>
    <rPh sb="27" eb="28">
      <t>フタ</t>
    </rPh>
    <rPh sb="30" eb="31">
      <t>ビン</t>
    </rPh>
    <phoneticPr fontId="4"/>
  </si>
  <si>
    <t>Glass bin</t>
    <phoneticPr fontId="4"/>
  </si>
  <si>
    <t>A6-0024(在庫10)</t>
    <rPh sb="8" eb="10">
      <t>ザイコ</t>
    </rPh>
    <phoneticPr fontId="4"/>
  </si>
  <si>
    <t>green bottle</t>
    <phoneticPr fontId="4"/>
  </si>
  <si>
    <t>A6-0025(在庫2)</t>
    <rPh sb="8" eb="10">
      <t>ザイコ</t>
    </rPh>
    <phoneticPr fontId="4"/>
  </si>
  <si>
    <t>青い水筒</t>
    <rPh sb="0" eb="1">
      <t>アオ</t>
    </rPh>
    <rPh sb="2" eb="4">
      <t>スイトウ</t>
    </rPh>
    <phoneticPr fontId="4"/>
  </si>
  <si>
    <t>bottle</t>
    <phoneticPr fontId="4"/>
  </si>
  <si>
    <t>1-025-1</t>
    <phoneticPr fontId="4"/>
  </si>
  <si>
    <t>A6-0026(35本）</t>
    <rPh sb="10" eb="11">
      <t>ホン</t>
    </rPh>
    <phoneticPr fontId="4"/>
  </si>
  <si>
    <t>牛乳瓶（600円／本）35本あります</t>
    <rPh sb="0" eb="2">
      <t>ギュウニュウ</t>
    </rPh>
    <rPh sb="2" eb="3">
      <t>ビン</t>
    </rPh>
    <rPh sb="7" eb="8">
      <t>エン</t>
    </rPh>
    <rPh sb="9" eb="10">
      <t>ホン</t>
    </rPh>
    <rPh sb="13" eb="14">
      <t>ホン</t>
    </rPh>
    <phoneticPr fontId="4"/>
  </si>
  <si>
    <t>ドール</t>
    <phoneticPr fontId="4"/>
  </si>
  <si>
    <t>A7-0001</t>
    <phoneticPr fontId="4"/>
  </si>
  <si>
    <t>wooden dool</t>
    <phoneticPr fontId="4"/>
  </si>
  <si>
    <t>A7-0002</t>
    <phoneticPr fontId="4"/>
  </si>
  <si>
    <t>デルフトブルーのフクロウ</t>
    <phoneticPr fontId="4"/>
  </si>
  <si>
    <t>1-016</t>
  </si>
  <si>
    <t>その他</t>
    <rPh sb="2" eb="3">
      <t>タ</t>
    </rPh>
    <phoneticPr fontId="4"/>
  </si>
  <si>
    <t>A8-0001</t>
    <phoneticPr fontId="4"/>
  </si>
  <si>
    <t>ブリキの大き目なジョーロ</t>
    <rPh sb="4" eb="5">
      <t>オオ</t>
    </rPh>
    <rPh sb="6" eb="7">
      <t>メ</t>
    </rPh>
    <phoneticPr fontId="4"/>
  </si>
  <si>
    <t>大きなジョーロ</t>
    <rPh sb="0" eb="1">
      <t>オオ</t>
    </rPh>
    <phoneticPr fontId="4"/>
  </si>
  <si>
    <t>ガーデニングにお店のオブジェにジョーロはいかがですか？</t>
    <rPh sb="8" eb="9">
      <t>ミセ</t>
    </rPh>
    <phoneticPr fontId="4"/>
  </si>
  <si>
    <t>1-027</t>
  </si>
  <si>
    <t>A8-0002</t>
    <phoneticPr fontId="4"/>
  </si>
  <si>
    <t>上品な白のジョーロです</t>
    <rPh sb="0" eb="2">
      <t>ジョウヒン</t>
    </rPh>
    <rPh sb="3" eb="4">
      <t>シロ</t>
    </rPh>
    <phoneticPr fontId="4"/>
  </si>
  <si>
    <t>上品な白のジョーロ</t>
    <rPh sb="0" eb="2">
      <t>ジョウヒン</t>
    </rPh>
    <rPh sb="3" eb="4">
      <t>シロ</t>
    </rPh>
    <phoneticPr fontId="4"/>
  </si>
  <si>
    <t>1-028</t>
  </si>
  <si>
    <t>A8-0003</t>
    <phoneticPr fontId="4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</si>
  <si>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4"/>
  </si>
  <si>
    <t>1-029</t>
  </si>
  <si>
    <t>A8-0004</t>
    <phoneticPr fontId="4"/>
  </si>
  <si>
    <t>錫色のままで可愛いボトルです</t>
    <rPh sb="0" eb="1">
      <t>スズ</t>
    </rPh>
    <rPh sb="1" eb="2">
      <t>イロ</t>
    </rPh>
    <rPh sb="6" eb="8">
      <t>カワイ</t>
    </rPh>
    <phoneticPr fontId="4"/>
  </si>
  <si>
    <t>1-030</t>
  </si>
  <si>
    <t>A8-0005</t>
    <phoneticPr fontId="4"/>
  </si>
  <si>
    <t>きゅうす？いえいえ、元々は吸入器なんです</t>
    <rPh sb="10" eb="12">
      <t>モトモト</t>
    </rPh>
    <rPh sb="13" eb="16">
      <t>キュウニュウキ</t>
    </rPh>
    <phoneticPr fontId="4"/>
  </si>
  <si>
    <t>吸入器</t>
    <rPh sb="0" eb="3">
      <t>キュウニュウキ</t>
    </rPh>
    <phoneticPr fontId="4"/>
  </si>
  <si>
    <t>J1-0007-1</t>
    <phoneticPr fontId="4"/>
  </si>
  <si>
    <t>A8-0006</t>
    <phoneticPr fontId="4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</si>
  <si>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4"/>
  </si>
  <si>
    <t>https://blog.princessm.jp/wp-content/uploads/2018/04/A8-0006_2.jpg</t>
    <phoneticPr fontId="4"/>
  </si>
  <si>
    <t>https://blog.princessm.jp/wp-content/uploads/2018/04/A8-0006_3.jpg</t>
    <phoneticPr fontId="4"/>
  </si>
  <si>
    <t>https://blog.princessm.jp/wp-content/uploads/2018/04/A8-0006_4.jpg</t>
    <phoneticPr fontId="4"/>
  </si>
  <si>
    <t>B1-0013</t>
  </si>
  <si>
    <t>A8-0007</t>
    <phoneticPr fontId="4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</si>
  <si>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4"/>
  </si>
  <si>
    <t>Small colored pot 1set</t>
    <phoneticPr fontId="4"/>
  </si>
  <si>
    <t>J1-0007-2</t>
    <phoneticPr fontId="4"/>
  </si>
  <si>
    <t>A8-0008</t>
    <phoneticPr fontId="4"/>
  </si>
  <si>
    <t>エサを待っているような鳥の形の"パイファネル"（黄色い嘴）</t>
    <rPh sb="3" eb="4">
      <t>マ</t>
    </rPh>
    <rPh sb="11" eb="12">
      <t>トリ</t>
    </rPh>
    <rPh sb="13" eb="14">
      <t>カタチ</t>
    </rPh>
    <rPh sb="24" eb="26">
      <t>キイロ</t>
    </rPh>
    <rPh sb="27" eb="28">
      <t>クチバシ</t>
    </rPh>
    <phoneticPr fontId="4"/>
  </si>
  <si>
    <t>Pie funnel</t>
    <phoneticPr fontId="4"/>
  </si>
  <si>
    <t>J1-0002</t>
  </si>
  <si>
    <t>アンティーク食器のことが書かれた本</t>
    <rPh sb="6" eb="8">
      <t>ショッキ</t>
    </rPh>
    <rPh sb="12" eb="13">
      <t>カ</t>
    </rPh>
    <rPh sb="16" eb="17">
      <t>ホン</t>
    </rPh>
    <phoneticPr fontId="4"/>
  </si>
  <si>
    <t>Pottery's book</t>
    <phoneticPr fontId="4"/>
  </si>
  <si>
    <t>J1-0007-3</t>
    <phoneticPr fontId="4"/>
  </si>
  <si>
    <t>エサを待っているような鳥の形の"パイファネル"ベージュ嘴）</t>
    <rPh sb="3" eb="4">
      <t>マ</t>
    </rPh>
    <rPh sb="11" eb="12">
      <t>トリ</t>
    </rPh>
    <rPh sb="13" eb="14">
      <t>カタチ</t>
    </rPh>
    <phoneticPr fontId="4"/>
  </si>
  <si>
    <t>A8-0010</t>
    <phoneticPr fontId="4"/>
  </si>
  <si>
    <t>鉢植えが４つ入るシャビーでメタルのホルダー</t>
    <rPh sb="0" eb="2">
      <t>ハチウ</t>
    </rPh>
    <rPh sb="6" eb="7">
      <t>ハイ</t>
    </rPh>
    <phoneticPr fontId="4"/>
  </si>
  <si>
    <t>bottle case</t>
    <phoneticPr fontId="4"/>
  </si>
  <si>
    <t>A8-0011(在庫6)</t>
    <rPh sb="8" eb="10">
      <t>ザイコ</t>
    </rPh>
    <phoneticPr fontId="4"/>
  </si>
  <si>
    <t>緑の靴型</t>
    <rPh sb="0" eb="1">
      <t>ミドリ</t>
    </rPh>
    <rPh sb="2" eb="4">
      <t>クツガタ</t>
    </rPh>
    <phoneticPr fontId="4"/>
  </si>
  <si>
    <t>shoes shape</t>
    <phoneticPr fontId="4"/>
  </si>
  <si>
    <t>A8-0012</t>
    <phoneticPr fontId="4"/>
  </si>
  <si>
    <t>Delft tile；ｵﾗﾝﾀﾞ・ﾃﾞﾙﾌﾄのタイル2枚セット（犬の絵）</t>
    <rPh sb="27" eb="28">
      <t>マイ</t>
    </rPh>
    <rPh sb="32" eb="33">
      <t>イヌ</t>
    </rPh>
    <rPh sb="34" eb="35">
      <t>エ</t>
    </rPh>
    <phoneticPr fontId="4"/>
  </si>
  <si>
    <t>A8-0013</t>
    <phoneticPr fontId="4"/>
  </si>
  <si>
    <t>Delft tile；ｵﾗﾝﾀﾞ・ﾃﾞﾙﾌﾄのタイル2枚セット(お花の絵）</t>
    <rPh sb="33" eb="34">
      <t>ハナ</t>
    </rPh>
    <rPh sb="35" eb="36">
      <t>エ</t>
    </rPh>
    <phoneticPr fontId="4"/>
  </si>
  <si>
    <t>J1-0008</t>
  </si>
  <si>
    <t>A8-0014</t>
    <phoneticPr fontId="4"/>
  </si>
  <si>
    <t>おもちゃのコインとそのケース</t>
    <phoneticPr fontId="4"/>
  </si>
  <si>
    <t>Cash box</t>
    <phoneticPr fontId="4"/>
  </si>
  <si>
    <t>蝋燭（濃い色）</t>
    <rPh sb="0" eb="2">
      <t>ロウソク</t>
    </rPh>
    <rPh sb="3" eb="4">
      <t>コ</t>
    </rPh>
    <rPh sb="5" eb="6">
      <t>イロ</t>
    </rPh>
    <phoneticPr fontId="4"/>
  </si>
  <si>
    <t>A8-0015</t>
    <phoneticPr fontId="4"/>
  </si>
  <si>
    <t>フランスの理科の授業で使われていたポスター</t>
    <rPh sb="5" eb="7">
      <t>リカ</t>
    </rPh>
    <rPh sb="8" eb="10">
      <t>ジュギョウ</t>
    </rPh>
    <rPh sb="11" eb="12">
      <t>ツカ</t>
    </rPh>
    <phoneticPr fontId="4"/>
  </si>
  <si>
    <t>蝋燭（薄い色）</t>
    <rPh sb="0" eb="2">
      <t>ロウソク</t>
    </rPh>
    <rPh sb="3" eb="4">
      <t>ウス</t>
    </rPh>
    <rPh sb="5" eb="6">
      <t>イロ</t>
    </rPh>
    <phoneticPr fontId="4"/>
  </si>
  <si>
    <t>A8-0016</t>
    <phoneticPr fontId="4"/>
  </si>
  <si>
    <t>A8-0017</t>
    <phoneticPr fontId="4"/>
  </si>
  <si>
    <t>9-001</t>
    <phoneticPr fontId="4"/>
  </si>
  <si>
    <t>食器</t>
    <rPh sb="0" eb="2">
      <t>ショッキ</t>
    </rPh>
    <phoneticPr fontId="4"/>
  </si>
  <si>
    <t>カップ（単品）</t>
    <rPh sb="4" eb="6">
      <t>タンピン</t>
    </rPh>
    <phoneticPr fontId="4"/>
  </si>
  <si>
    <t>B1-0001</t>
    <phoneticPr fontId="4"/>
  </si>
  <si>
    <t>18世紀に作られた定番のアルバレロ（軟膏容器）　from　デルフト</t>
    <rPh sb="2" eb="4">
      <t>セイキ</t>
    </rPh>
    <rPh sb="5" eb="6">
      <t>ツク</t>
    </rPh>
    <rPh sb="9" eb="11">
      <t>テイバン</t>
    </rPh>
    <phoneticPr fontId="4"/>
  </si>
  <si>
    <t>18世紀のデルフト・カップ　</t>
    <rPh sb="2" eb="4">
      <t>セイキ</t>
    </rPh>
    <phoneticPr fontId="4"/>
  </si>
  <si>
    <t>深い乳白色で飾らない存在感あります</t>
  </si>
  <si>
    <t>A1-0001</t>
  </si>
  <si>
    <t>食器</t>
  </si>
  <si>
    <t>カップ（セット）</t>
    <phoneticPr fontId="4"/>
  </si>
  <si>
    <t>B2-0001</t>
    <phoneticPr fontId="4"/>
  </si>
  <si>
    <t>英国【Alfred Meakin】のティーセット19点</t>
    <rPh sb="0" eb="2">
      <t>エイコク</t>
    </rPh>
    <rPh sb="26" eb="27">
      <t>テン</t>
    </rPh>
    <phoneticPr fontId="4"/>
  </si>
  <si>
    <t>Tea cup set (19pcs)</t>
    <phoneticPr fontId="4"/>
  </si>
  <si>
    <t>A1-0002</t>
  </si>
  <si>
    <t>B2-0002</t>
    <phoneticPr fontId="4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</si>
  <si>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4"/>
  </si>
  <si>
    <t>Brown cup set (4pcs)</t>
    <phoneticPr fontId="4"/>
  </si>
  <si>
    <t>A1-0003</t>
  </si>
  <si>
    <t>B2-0003</t>
    <phoneticPr fontId="4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</si>
  <si>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4"/>
  </si>
  <si>
    <t>Tea cup set (14pcs)</t>
    <phoneticPr fontId="4"/>
  </si>
  <si>
    <t>A1-0004</t>
  </si>
  <si>
    <t>B2-0004</t>
    <phoneticPr fontId="4"/>
  </si>
  <si>
    <t>【スタッフォードシャー】のティーカップ＆ソーサー、ケーキ皿の３点セット X ３組</t>
    <rPh sb="39" eb="40">
      <t>クミ</t>
    </rPh>
    <phoneticPr fontId="4"/>
  </si>
  <si>
    <t>Tea set</t>
    <phoneticPr fontId="4"/>
  </si>
  <si>
    <t>1-003</t>
  </si>
  <si>
    <t>ボール</t>
    <phoneticPr fontId="4"/>
  </si>
  <si>
    <t>B3-0001</t>
    <phoneticPr fontId="4"/>
  </si>
  <si>
    <t>【PYRO（ピーロー　ピルロ）】のボールです</t>
    <phoneticPr fontId="4"/>
  </si>
  <si>
    <t>【PYRO（ピーロー　ピルロ）】のボール</t>
    <phoneticPr fontId="4"/>
  </si>
  <si>
    <t>1-022</t>
  </si>
  <si>
    <t>B3-0002</t>
    <phoneticPr fontId="4"/>
  </si>
  <si>
    <t>真っ白なボールカップ</t>
    <rPh sb="0" eb="1">
      <t>マ</t>
    </rPh>
    <rPh sb="2" eb="3">
      <t>シロ</t>
    </rPh>
    <phoneticPr fontId="4"/>
  </si>
  <si>
    <t>1-023</t>
  </si>
  <si>
    <t>B3-0003</t>
    <phoneticPr fontId="4"/>
  </si>
  <si>
    <t>古くて珍しい柄のボールです</t>
    <rPh sb="0" eb="1">
      <t>フル</t>
    </rPh>
    <rPh sb="3" eb="4">
      <t>メズラ</t>
    </rPh>
    <rPh sb="6" eb="7">
      <t>ガラ</t>
    </rPh>
    <phoneticPr fontId="4"/>
  </si>
  <si>
    <t>古くて珍しい柄のボール</t>
    <rPh sb="0" eb="1">
      <t>フル</t>
    </rPh>
    <rPh sb="3" eb="4">
      <t>メズラ</t>
    </rPh>
    <rPh sb="6" eb="7">
      <t>ガラ</t>
    </rPh>
    <phoneticPr fontId="4"/>
  </si>
  <si>
    <t>B1-0002</t>
  </si>
  <si>
    <t>B3-0004</t>
    <phoneticPr fontId="4"/>
  </si>
  <si>
    <t>さわやかな黄色のボール</t>
    <rPh sb="5" eb="7">
      <t>キイロ</t>
    </rPh>
    <phoneticPr fontId="4"/>
  </si>
  <si>
    <t>Yellow bowl</t>
    <phoneticPr fontId="4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</si>
  <si>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</si>
  <si>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</si>
  <si>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4"/>
  </si>
  <si>
    <t>Orange bowl</t>
    <phoneticPr fontId="4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</si>
  <si>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</si>
  <si>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</si>
  <si>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4"/>
  </si>
  <si>
    <t>Blue flower bowl</t>
    <phoneticPr fontId="4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</si>
  <si>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</si>
  <si>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</si>
  <si>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4"/>
  </si>
  <si>
    <t>Brown dot bowl</t>
    <phoneticPr fontId="4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</si>
  <si>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</si>
  <si>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</si>
  <si>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4"/>
  </si>
  <si>
    <t>Brown old bowl</t>
    <phoneticPr fontId="4"/>
  </si>
  <si>
    <t>B1-0009</t>
  </si>
  <si>
    <t>B3-0009</t>
    <phoneticPr fontId="4"/>
  </si>
  <si>
    <t>フランス製の真っ白なボール</t>
    <rPh sb="4" eb="5">
      <t>セイ</t>
    </rPh>
    <rPh sb="6" eb="7">
      <t>マ</t>
    </rPh>
    <rPh sb="8" eb="9">
      <t>シロ</t>
    </rPh>
    <phoneticPr fontId="4"/>
  </si>
  <si>
    <t>pottary</t>
    <phoneticPr fontId="4"/>
  </si>
  <si>
    <t>B3-0010</t>
    <phoneticPr fontId="4"/>
  </si>
  <si>
    <t>17世紀に作られたリアルアンティーク！
デルフトのバターポットです</t>
    <rPh sb="2" eb="4">
      <t>セイキ</t>
    </rPh>
    <rPh sb="5" eb="6">
      <t>ツク</t>
    </rPh>
    <phoneticPr fontId="4"/>
  </si>
  <si>
    <t>1-005</t>
    <phoneticPr fontId="4"/>
  </si>
  <si>
    <t>ポットとジャー</t>
  </si>
  <si>
    <t>B4-0001</t>
  </si>
  <si>
    <t>【ホーンジー（Hornsea)】のシュガー・ポット</t>
  </si>
  <si>
    <t>https://blog.princessm.jp/photo/B4-0001_B.jpg</t>
  </si>
  <si>
    <t>＊</t>
    <phoneticPr fontId="4"/>
  </si>
  <si>
    <t>1-002</t>
    <phoneticPr fontId="4"/>
  </si>
  <si>
    <t>B4-0002</t>
    <phoneticPr fontId="4"/>
  </si>
  <si>
    <t>【PYRO（ピーロー　ピルロ）】の水差し</t>
    <rPh sb="17" eb="19">
      <t>ミズサ</t>
    </rPh>
    <phoneticPr fontId="4"/>
  </si>
  <si>
    <t>1-032</t>
  </si>
  <si>
    <t>B4-0003</t>
    <phoneticPr fontId="4"/>
  </si>
  <si>
    <t>綺麗な紺色の陶器ジャー</t>
    <rPh sb="0" eb="2">
      <t>キレイ</t>
    </rPh>
    <rPh sb="3" eb="5">
      <t>コンイロ</t>
    </rPh>
    <rPh sb="6" eb="8">
      <t>トウキ</t>
    </rPh>
    <phoneticPr fontId="4"/>
  </si>
  <si>
    <t>1-020</t>
    <phoneticPr fontId="4"/>
  </si>
  <si>
    <t>B4-0004</t>
    <phoneticPr fontId="4"/>
  </si>
  <si>
    <t>【MOIRA（モイラー）】のマーマレード　ポット　ストーンウェア</t>
    <phoneticPr fontId="4"/>
  </si>
  <si>
    <t>【MOIRA（モイラー）】のマーマレード　ポット</t>
    <phoneticPr fontId="4"/>
  </si>
  <si>
    <t>https://blog.princessm.jp/photo/B4-0004_B.jpg</t>
    <phoneticPr fontId="4"/>
  </si>
  <si>
    <t>1-033</t>
  </si>
  <si>
    <t>B4-0005</t>
    <phoneticPr fontId="4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</si>
  <si>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4"/>
  </si>
  <si>
    <t>1-001</t>
    <phoneticPr fontId="4"/>
  </si>
  <si>
    <t>B4-0006</t>
    <phoneticPr fontId="4"/>
  </si>
  <si>
    <t>【PYRO（ピーロー　ピルロ）】の水差し 大きいサイズです</t>
    <rPh sb="17" eb="19">
      <t>ミズサ</t>
    </rPh>
    <rPh sb="21" eb="22">
      <t>オオ</t>
    </rPh>
    <phoneticPr fontId="4"/>
  </si>
  <si>
    <t>【PYRO（ピーロー　ピルロ）】の水差し 大きいサイズ</t>
    <rPh sb="17" eb="19">
      <t>ミズサ</t>
    </rPh>
    <rPh sb="21" eb="22">
      <t>オオ</t>
    </rPh>
    <phoneticPr fontId="4"/>
  </si>
  <si>
    <t>1-004</t>
  </si>
  <si>
    <t>B4-0007</t>
    <phoneticPr fontId="4"/>
  </si>
  <si>
    <t>【ホーンジー（Hornsea)】のコーヒー豆・ポット</t>
    <rPh sb="21" eb="22">
      <t>マメ</t>
    </rPh>
    <phoneticPr fontId="4"/>
  </si>
  <si>
    <t>1-006</t>
    <phoneticPr fontId="4"/>
  </si>
  <si>
    <t>食器</t>
    <phoneticPr fontId="4"/>
  </si>
  <si>
    <t>B4-0008</t>
    <phoneticPr fontId="4"/>
  </si>
  <si>
    <t>エナメルペイントのデキャンタとグラスのセット</t>
    <phoneticPr fontId="4"/>
  </si>
  <si>
    <t>1-008</t>
  </si>
  <si>
    <t>B4-0009</t>
    <phoneticPr fontId="4"/>
  </si>
  <si>
    <t>TALISMANの陶器の小物入れです</t>
    <rPh sb="9" eb="11">
      <t>トウキ</t>
    </rPh>
    <rPh sb="12" eb="14">
      <t>コモノ</t>
    </rPh>
    <rPh sb="14" eb="15">
      <t>イ</t>
    </rPh>
    <phoneticPr fontId="4"/>
  </si>
  <si>
    <t>TALISMANの陶器の小物入れ</t>
    <rPh sb="9" eb="11">
      <t>トウキ</t>
    </rPh>
    <rPh sb="12" eb="14">
      <t>コモノ</t>
    </rPh>
    <rPh sb="14" eb="15">
      <t>イ</t>
    </rPh>
    <phoneticPr fontId="4"/>
  </si>
  <si>
    <t>1-031</t>
  </si>
  <si>
    <t>B4-0010</t>
    <phoneticPr fontId="4"/>
  </si>
  <si>
    <t>HORNSEA レイクランドグリーン　ミルクジャグ</t>
    <phoneticPr fontId="4"/>
  </si>
  <si>
    <t>【ホーンジー（Hornsea)】のミルクポット</t>
    <phoneticPr fontId="4"/>
  </si>
  <si>
    <t>1-034</t>
  </si>
  <si>
    <t>B4-0011</t>
    <phoneticPr fontId="4"/>
  </si>
  <si>
    <t>真っ白ですっきり細身のクリーマー</t>
    <rPh sb="0" eb="1">
      <t>マ</t>
    </rPh>
    <rPh sb="2" eb="3">
      <t>シロ</t>
    </rPh>
    <rPh sb="8" eb="10">
      <t>ホソミ</t>
    </rPh>
    <phoneticPr fontId="4"/>
  </si>
  <si>
    <t>1-036</t>
  </si>
  <si>
    <t>B4-0012</t>
    <phoneticPr fontId="4"/>
  </si>
  <si>
    <t>フランスから来た茶色に白いラインの調味料入れ</t>
    <rPh sb="6" eb="7">
      <t>キ</t>
    </rPh>
    <rPh sb="8" eb="10">
      <t>チャイロ</t>
    </rPh>
    <rPh sb="11" eb="12">
      <t>シロ</t>
    </rPh>
    <rPh sb="17" eb="20">
      <t>チョウミリョウ</t>
    </rPh>
    <rPh sb="20" eb="21">
      <t>イ</t>
    </rPh>
    <phoneticPr fontId="4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</si>
  <si>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4"/>
  </si>
  <si>
    <t>1-039</t>
  </si>
  <si>
    <t>B4-00122</t>
    <phoneticPr fontId="4"/>
  </si>
  <si>
    <t>【DUNDEE】の白いママレードジャー</t>
    <rPh sb="9" eb="10">
      <t>シロ</t>
    </rPh>
    <phoneticPr fontId="4"/>
  </si>
  <si>
    <t>1-043</t>
  </si>
  <si>
    <t>B4-0013</t>
    <phoneticPr fontId="4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</si>
  <si>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4"/>
  </si>
  <si>
    <t>1-044</t>
  </si>
  <si>
    <t>B4-0014</t>
    <phoneticPr fontId="4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</si>
  <si>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4"/>
  </si>
  <si>
    <t>B1-0001</t>
  </si>
  <si>
    <t>B4-0015</t>
    <phoneticPr fontId="4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</si>
  <si>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4"/>
  </si>
  <si>
    <t>Green Jar</t>
    <phoneticPr fontId="4"/>
  </si>
  <si>
    <t>B1-0007</t>
  </si>
  <si>
    <t>B4-0016</t>
    <phoneticPr fontId="4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</si>
  <si>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4"/>
  </si>
  <si>
    <t>Brown Jar (A1-0002)</t>
    <phoneticPr fontId="4"/>
  </si>
  <si>
    <t>C1-0008</t>
  </si>
  <si>
    <t>B4-0017</t>
    <phoneticPr fontId="4"/>
  </si>
  <si>
    <t>【Sainsburry's】（セインズベリー）のミートポットジャー</t>
    <phoneticPr fontId="4"/>
  </si>
  <si>
    <t>Sainsnbury pottery bottle</t>
    <phoneticPr fontId="4"/>
  </si>
  <si>
    <t>B4-0018</t>
    <phoneticPr fontId="4"/>
  </si>
  <si>
    <t>【ビレロイ＆ボッホ (Villeroy&amp;Boch)】の黄色いココット</t>
    <rPh sb="27" eb="29">
      <t>キイロ</t>
    </rPh>
    <phoneticPr fontId="4"/>
  </si>
  <si>
    <t>Yellow pot</t>
    <phoneticPr fontId="4"/>
  </si>
  <si>
    <t>B1-0010</t>
  </si>
  <si>
    <t>B4-0019</t>
    <phoneticPr fontId="4"/>
  </si>
  <si>
    <t>【ビレロイ＆ボッホ (Villeroy&amp;Boch)】の茶色いココット</t>
    <rPh sb="27" eb="29">
      <t>チャイロ</t>
    </rPh>
    <phoneticPr fontId="4"/>
  </si>
  <si>
    <t>Brown pot</t>
    <phoneticPr fontId="4"/>
  </si>
  <si>
    <t>C1-0007</t>
  </si>
  <si>
    <t>B4-0020</t>
    <phoneticPr fontId="4"/>
  </si>
  <si>
    <t>Frank Coopersのマーマレードポット</t>
    <phoneticPr fontId="4"/>
  </si>
  <si>
    <t>Frank cooper pottery bottle</t>
    <phoneticPr fontId="4"/>
  </si>
  <si>
    <t>C1-0014</t>
  </si>
  <si>
    <t>B4-0021</t>
    <phoneticPr fontId="4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</si>
  <si>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4"/>
  </si>
  <si>
    <t>White small bottle</t>
    <phoneticPr fontId="4"/>
  </si>
  <si>
    <t>B1-0011</t>
  </si>
  <si>
    <t>B4-0022</t>
    <phoneticPr fontId="4"/>
  </si>
  <si>
    <t>茶色のポット</t>
    <rPh sb="0" eb="2">
      <t>チャイロ</t>
    </rPh>
    <phoneticPr fontId="4"/>
  </si>
  <si>
    <t>Brown sugar pot</t>
    <phoneticPr fontId="4"/>
  </si>
  <si>
    <t>B1-0012</t>
  </si>
  <si>
    <t>B4-0023</t>
    <phoneticPr fontId="4"/>
  </si>
  <si>
    <t>茶色の小さなミルクポット</t>
    <rPh sb="0" eb="2">
      <t>チャイロ</t>
    </rPh>
    <rPh sb="3" eb="4">
      <t>チイ</t>
    </rPh>
    <phoneticPr fontId="4"/>
  </si>
  <si>
    <t>Brown milk pot</t>
    <phoneticPr fontId="4"/>
  </si>
  <si>
    <t>B4-0024</t>
    <phoneticPr fontId="4"/>
  </si>
  <si>
    <t>1-0XX</t>
    <phoneticPr fontId="4"/>
  </si>
  <si>
    <t>B4-0025</t>
    <phoneticPr fontId="4"/>
  </si>
  <si>
    <t>Denbyの茶色のピッチャー</t>
    <rPh sb="6" eb="8">
      <t>チャイロ</t>
    </rPh>
    <phoneticPr fontId="4"/>
  </si>
  <si>
    <t>Pitcher</t>
    <phoneticPr fontId="4"/>
  </si>
  <si>
    <t>1-025</t>
  </si>
  <si>
    <t>B9-0001</t>
    <phoneticPr fontId="4"/>
  </si>
  <si>
    <t>5列X7列の牛乳瓶ケース</t>
    <rPh sb="1" eb="2">
      <t>レツ</t>
    </rPh>
    <rPh sb="4" eb="5">
      <t>レツ</t>
    </rPh>
    <rPh sb="6" eb="8">
      <t>ギュウニュウ</t>
    </rPh>
    <rPh sb="8" eb="9">
      <t>ビン</t>
    </rPh>
    <phoneticPr fontId="4"/>
  </si>
  <si>
    <t>5列X7列の瓶ケース（牛乳瓶付き）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4"/>
  </si>
  <si>
    <t>1-053</t>
  </si>
  <si>
    <t>B9-0002</t>
    <phoneticPr fontId="4"/>
  </si>
  <si>
    <t>飾って可愛い銅のお鍋</t>
    <rPh sb="0" eb="1">
      <t>カザ</t>
    </rPh>
    <rPh sb="3" eb="5">
      <t>カワイ</t>
    </rPh>
    <rPh sb="6" eb="7">
      <t>ドウ</t>
    </rPh>
    <rPh sb="9" eb="10">
      <t>ナベ</t>
    </rPh>
    <phoneticPr fontId="4"/>
  </si>
  <si>
    <t>飾って可愛い鉄鍋</t>
    <rPh sb="0" eb="1">
      <t>カザ</t>
    </rPh>
    <rPh sb="3" eb="5">
      <t>カワイ</t>
    </rPh>
    <rPh sb="6" eb="8">
      <t>テツナベ</t>
    </rPh>
    <phoneticPr fontId="4"/>
  </si>
  <si>
    <t>J1-0009</t>
  </si>
  <si>
    <t>B9-0003</t>
    <phoneticPr fontId="4"/>
  </si>
  <si>
    <t>銅製のやかん</t>
    <rPh sb="0" eb="1">
      <t>ドウ</t>
    </rPh>
    <rPh sb="1" eb="2">
      <t>セイ</t>
    </rPh>
    <phoneticPr fontId="4"/>
  </si>
  <si>
    <t>Cupper Water pot</t>
    <phoneticPr fontId="4"/>
  </si>
  <si>
    <t>家具</t>
    <rPh sb="0" eb="2">
      <t>カグ</t>
    </rPh>
    <phoneticPr fontId="4"/>
  </si>
  <si>
    <t>テーブルとローテーブル</t>
  </si>
  <si>
    <t>C1-0001</t>
    <phoneticPr fontId="4"/>
  </si>
  <si>
    <t>大きな青いローテーブル</t>
    <rPh sb="0" eb="1">
      <t>オオ</t>
    </rPh>
    <rPh sb="3" eb="4">
      <t>アオ</t>
    </rPh>
    <phoneticPr fontId="4"/>
  </si>
  <si>
    <t>C1-0002</t>
    <phoneticPr fontId="4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</si>
  <si>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4"/>
  </si>
  <si>
    <t>swedish table</t>
    <phoneticPr fontId="4"/>
  </si>
  <si>
    <t>1054-2</t>
    <phoneticPr fontId="4"/>
  </si>
  <si>
    <t>C1-0003</t>
    <phoneticPr fontId="4"/>
  </si>
  <si>
    <t>French desk；足がカーブしたデスク［ワックス］</t>
    <rPh sb="12" eb="13">
      <t>アシ</t>
    </rPh>
    <phoneticPr fontId="4"/>
  </si>
  <si>
    <t>French desk</t>
    <phoneticPr fontId="4"/>
  </si>
  <si>
    <t>C1-0004</t>
    <phoneticPr fontId="4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</si>
  <si>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4"/>
  </si>
  <si>
    <t>big extend table</t>
    <phoneticPr fontId="4"/>
  </si>
  <si>
    <t>C1-0005</t>
    <phoneticPr fontId="4"/>
  </si>
  <si>
    <t>茶色のローテーブル （定価20,000円）</t>
    <rPh sb="0" eb="2">
      <t>チャイロ</t>
    </rPh>
    <rPh sb="11" eb="13">
      <t>テイカ</t>
    </rPh>
    <rPh sb="19" eb="20">
      <t>エン</t>
    </rPh>
    <phoneticPr fontId="4"/>
  </si>
  <si>
    <t>coffee table</t>
    <phoneticPr fontId="4"/>
  </si>
  <si>
    <t>C1-0006</t>
    <phoneticPr fontId="4"/>
  </si>
  <si>
    <t>small white table；白ペンキのテーブル</t>
    <rPh sb="18" eb="19">
      <t>シロ</t>
    </rPh>
    <phoneticPr fontId="4"/>
  </si>
  <si>
    <t>small white table</t>
    <phoneticPr fontId="4"/>
  </si>
  <si>
    <t>C1-0007</t>
    <phoneticPr fontId="4"/>
  </si>
  <si>
    <t>coffe table；サイドに衣装加工のあるローテーブル</t>
    <rPh sb="16" eb="18">
      <t>イショウ</t>
    </rPh>
    <rPh sb="18" eb="20">
      <t>カコウ</t>
    </rPh>
    <phoneticPr fontId="4"/>
  </si>
  <si>
    <t>coffe table</t>
    <phoneticPr fontId="4"/>
  </si>
  <si>
    <t>1066-2</t>
    <phoneticPr fontId="4"/>
  </si>
  <si>
    <t>C1-0008</t>
    <phoneticPr fontId="4"/>
  </si>
  <si>
    <t>長さ1.7mの大きなローテーブル</t>
    <rPh sb="0" eb="1">
      <t>ナガ</t>
    </rPh>
    <rPh sb="7" eb="8">
      <t>オオ</t>
    </rPh>
    <phoneticPr fontId="4"/>
  </si>
  <si>
    <t>名称変更</t>
    <rPh sb="0" eb="2">
      <t>メイショウ</t>
    </rPh>
    <rPh sb="2" eb="4">
      <t>ヘンコウ</t>
    </rPh>
    <phoneticPr fontId="4"/>
  </si>
  <si>
    <t>1-013</t>
  </si>
  <si>
    <t>デスク</t>
    <phoneticPr fontId="4"/>
  </si>
  <si>
    <t>C1-0009</t>
    <phoneticPr fontId="4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</si>
  <si>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4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</si>
  <si>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4"/>
  </si>
  <si>
    <t>C1-0010</t>
    <phoneticPr fontId="4"/>
  </si>
  <si>
    <t>木の優しさをそのまま生かしたWorking table</t>
    <rPh sb="0" eb="1">
      <t>キ</t>
    </rPh>
    <rPh sb="2" eb="3">
      <t>ヤサ</t>
    </rPh>
    <rPh sb="10" eb="11">
      <t>イ</t>
    </rPh>
    <phoneticPr fontId="4"/>
  </si>
  <si>
    <t>big working table</t>
    <phoneticPr fontId="4"/>
  </si>
  <si>
    <t>C1-0012</t>
    <phoneticPr fontId="4"/>
  </si>
  <si>
    <t>シャビーな黒テーブル　（定価25,000円）</t>
    <rPh sb="5" eb="6">
      <t>クロ</t>
    </rPh>
    <rPh sb="12" eb="14">
      <t>テイカ</t>
    </rPh>
    <rPh sb="20" eb="21">
      <t>エン</t>
    </rPh>
    <phoneticPr fontId="4"/>
  </si>
  <si>
    <t>extra table</t>
    <phoneticPr fontId="4"/>
  </si>
  <si>
    <t>C1-0013</t>
    <phoneticPr fontId="4"/>
  </si>
  <si>
    <t>爽やか黄色のテーブル　（定価25,000円）</t>
    <rPh sb="0" eb="1">
      <t>サワ</t>
    </rPh>
    <rPh sb="3" eb="5">
      <t>キイロ</t>
    </rPh>
    <rPh sb="12" eb="14">
      <t>テイカ</t>
    </rPh>
    <rPh sb="20" eb="21">
      <t>エン</t>
    </rPh>
    <phoneticPr fontId="4"/>
  </si>
  <si>
    <t>white table</t>
    <phoneticPr fontId="4"/>
  </si>
  <si>
    <t>1096-1</t>
    <phoneticPr fontId="4"/>
  </si>
  <si>
    <t>C1-0014</t>
    <phoneticPr fontId="4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</si>
  <si>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4"/>
  </si>
  <si>
    <t>brown table</t>
    <phoneticPr fontId="4"/>
  </si>
  <si>
    <t>C1-0015</t>
    <phoneticPr fontId="4"/>
  </si>
  <si>
    <t>30mm厚みの天板にメタルパイプの脚がカッコいいローテーブル</t>
    <rPh sb="4" eb="5">
      <t>アツ</t>
    </rPh>
    <rPh sb="7" eb="9">
      <t>テンイタ</t>
    </rPh>
    <rPh sb="17" eb="18">
      <t>アシ</t>
    </rPh>
    <phoneticPr fontId="4"/>
  </si>
  <si>
    <t>Low desk</t>
    <phoneticPr fontId="4"/>
  </si>
  <si>
    <t>C1-0016</t>
    <phoneticPr fontId="4"/>
  </si>
  <si>
    <t>しっかり男前なハイブリッドテーブル</t>
    <rPh sb="4" eb="6">
      <t>オトコマエ</t>
    </rPh>
    <phoneticPr fontId="4"/>
  </si>
  <si>
    <t>working bench</t>
    <phoneticPr fontId="4"/>
  </si>
  <si>
    <t>C1-0017</t>
    <phoneticPr fontId="4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</si>
  <si>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4"/>
  </si>
  <si>
    <t>table kitchen w 6chairs</t>
    <phoneticPr fontId="4"/>
  </si>
  <si>
    <t>C2-0001</t>
    <phoneticPr fontId="4"/>
  </si>
  <si>
    <t>全面綺麗にシャビーなメタルの折りたたみテーブル</t>
    <rPh sb="0" eb="2">
      <t>ゼンメン</t>
    </rPh>
    <rPh sb="2" eb="4">
      <t>キレイ</t>
    </rPh>
    <rPh sb="14" eb="15">
      <t>オ</t>
    </rPh>
    <phoneticPr fontId="4"/>
  </si>
  <si>
    <t>metal desk with 2 chairs</t>
    <phoneticPr fontId="4"/>
  </si>
  <si>
    <t>椅子を別にする</t>
    <rPh sb="0" eb="2">
      <t>イス</t>
    </rPh>
    <rPh sb="3" eb="4">
      <t>ベツ</t>
    </rPh>
    <phoneticPr fontId="4"/>
  </si>
  <si>
    <t>C2-0002</t>
    <phoneticPr fontId="4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</si>
  <si>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4"/>
  </si>
  <si>
    <t>table</t>
    <phoneticPr fontId="4"/>
  </si>
  <si>
    <t>折りたたみテーブル</t>
    <rPh sb="0" eb="1">
      <t>オ</t>
    </rPh>
    <phoneticPr fontId="4"/>
  </si>
  <si>
    <t>C2-0003</t>
    <phoneticPr fontId="4"/>
  </si>
  <si>
    <t>ミリタリー・フィールドデスク（ポーランド軍）</t>
    <rPh sb="20" eb="21">
      <t>グン</t>
    </rPh>
    <phoneticPr fontId="4"/>
  </si>
  <si>
    <t>military desk</t>
    <phoneticPr fontId="4"/>
  </si>
  <si>
    <t>C2-0004</t>
    <phoneticPr fontId="4"/>
  </si>
  <si>
    <t>マホガニーの折りたたみサイドテーブル</t>
    <rPh sb="6" eb="7">
      <t>オ</t>
    </rPh>
    <phoneticPr fontId="4"/>
  </si>
  <si>
    <t>side table</t>
    <phoneticPr fontId="4"/>
  </si>
  <si>
    <t>C2-0005</t>
    <phoneticPr fontId="4"/>
  </si>
  <si>
    <t>折りたたみキャンプテーブル</t>
    <rPh sb="0" eb="1">
      <t>オ</t>
    </rPh>
    <phoneticPr fontId="4"/>
  </si>
  <si>
    <t>table can paign</t>
    <phoneticPr fontId="4"/>
  </si>
  <si>
    <t>1-014</t>
  </si>
  <si>
    <t>チェアーやスツールやベンチとか</t>
  </si>
  <si>
    <t>C3-0001</t>
    <phoneticPr fontId="4"/>
  </si>
  <si>
    <t>深くゆったり座れる肘掛付きのチェアー</t>
    <rPh sb="0" eb="1">
      <t>フカ</t>
    </rPh>
    <rPh sb="6" eb="7">
      <t>スワ</t>
    </rPh>
    <rPh sb="9" eb="12">
      <t>ヒジカケツ</t>
    </rPh>
    <phoneticPr fontId="4"/>
  </si>
  <si>
    <t>ひじ掛けがあってのんびり座れるチェアー</t>
    <rPh sb="2" eb="3">
      <t>カ</t>
    </rPh>
    <rPh sb="12" eb="13">
      <t>スワ</t>
    </rPh>
    <phoneticPr fontId="4"/>
  </si>
  <si>
    <t>1-047</t>
  </si>
  <si>
    <t>C3-0002</t>
    <phoneticPr fontId="4"/>
  </si>
  <si>
    <t>ブルーの脚がお洒落なスツール、椅子</t>
    <rPh sb="4" eb="5">
      <t>アシ</t>
    </rPh>
    <rPh sb="7" eb="9">
      <t>シャレ</t>
    </rPh>
    <rPh sb="15" eb="17">
      <t>イス</t>
    </rPh>
    <phoneticPr fontId="4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</si>
  <si>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</si>
  <si>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</si>
  <si>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4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</si>
  <si>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4"/>
  </si>
  <si>
    <t>C3-0004</t>
    <phoneticPr fontId="4"/>
  </si>
  <si>
    <t>青いチャイルドチェア</t>
    <rPh sb="0" eb="1">
      <t>アオ</t>
    </rPh>
    <phoneticPr fontId="4"/>
  </si>
  <si>
    <t>https://blog.princessm.jp/wp-content/uploads/2018/05/C3-0004_2.jpg</t>
    <phoneticPr fontId="4"/>
  </si>
  <si>
    <t>https://blog.princessm.jp/wp-content/uploads/2018/05/C3-0004_3.jpg</t>
    <phoneticPr fontId="4"/>
  </si>
  <si>
    <t>https://blog.princessm.jp/wp-content/uploads/2018/05/C3-0004_4.jpg</t>
    <phoneticPr fontId="4"/>
  </si>
  <si>
    <t>https://blog.princessm.jp/wp-content/uploads/2018/05/C3-0004_5.jpg</t>
    <phoneticPr fontId="4"/>
  </si>
  <si>
    <t>1092-2</t>
  </si>
  <si>
    <t>C3-0005</t>
    <phoneticPr fontId="4"/>
  </si>
  <si>
    <t>白いハイスツール</t>
    <rPh sb="0" eb="1">
      <t>シロ</t>
    </rPh>
    <phoneticPr fontId="4"/>
  </si>
  <si>
    <t>https://blog.princessm.jp/wp-content/uploads/2018/05/C3-0005_2.jpg</t>
    <phoneticPr fontId="4"/>
  </si>
  <si>
    <t>https://blog.princessm.jp/wp-content/uploads/2018/05/C3-0005_3.jpg</t>
    <phoneticPr fontId="4"/>
  </si>
  <si>
    <t>https://blog.princessm.jp/wp-content/uploads/2018/05/C3-0005_4.jpg</t>
    <phoneticPr fontId="4"/>
  </si>
  <si>
    <t>1092-3</t>
  </si>
  <si>
    <t>C3-0006</t>
    <phoneticPr fontId="4"/>
  </si>
  <si>
    <t>ドットの板座面がなんともかわいいスツール</t>
    <rPh sb="4" eb="5">
      <t>イタ</t>
    </rPh>
    <rPh sb="5" eb="7">
      <t>ザメン</t>
    </rPh>
    <phoneticPr fontId="4"/>
  </si>
  <si>
    <t>https://blog.princessm.jp/wp-content/uploads/2018/05/C3-0006_2.jpg</t>
    <phoneticPr fontId="4"/>
  </si>
  <si>
    <t>https://blog.princessm.jp/wp-content/uploads/2018/05/C3-0006_3.jpg</t>
    <phoneticPr fontId="4"/>
  </si>
  <si>
    <t>1151</t>
    <phoneticPr fontId="4"/>
  </si>
  <si>
    <t>C3-0007</t>
    <phoneticPr fontId="4"/>
  </si>
  <si>
    <t>ウッドとアイアンのチャイルドチェア</t>
    <phoneticPr fontId="4"/>
  </si>
  <si>
    <t>https://blog.princessm.jp/wp-content/uploads/2018/05/C3-0007_2.jpg</t>
    <phoneticPr fontId="4"/>
  </si>
  <si>
    <t>https://blog.princessm.jp/wp-content/uploads/2018/05/C3-0007_3.jpg</t>
    <phoneticPr fontId="4"/>
  </si>
  <si>
    <t>https://blog.princessm.jp/wp-content/uploads/2018/05/C3-0007_4.jpg</t>
    <phoneticPr fontId="4"/>
  </si>
  <si>
    <t>https://blog.princessm.jp/wp-content/uploads/2018/05/C3-0007_5.jpg</t>
    <phoneticPr fontId="4"/>
  </si>
  <si>
    <t>https://blog.princessm.jp/wp-content/uploads/2018/05/C3-0007_6.jpg</t>
    <phoneticPr fontId="4"/>
  </si>
  <si>
    <t>https://blog.princessm.jp/wp-content/uploads/2018/05/C3-0007_7.jpg</t>
    <phoneticPr fontId="4"/>
  </si>
  <si>
    <t>1092-5</t>
  </si>
  <si>
    <t>C3-0008</t>
    <phoneticPr fontId="4"/>
  </si>
  <si>
    <t>ブラウン×ミントグリーンのスツール</t>
    <phoneticPr fontId="4"/>
  </si>
  <si>
    <t>https://blog.princessm.jp/wp-content/uploads/2018/05/C3-0008_2.jpg</t>
    <phoneticPr fontId="4"/>
  </si>
  <si>
    <t>https://blog.princessm.jp/wp-content/uploads/2018/05/C3-0008_3.jpg</t>
    <phoneticPr fontId="4"/>
  </si>
  <si>
    <t>https://blog.princessm.jp/wp-content/uploads/2018/05/C3-0008_4.jpg</t>
    <phoneticPr fontId="4"/>
  </si>
  <si>
    <t>C3-0009</t>
  </si>
  <si>
    <t>温かみのある鍛冶屋テーブル</t>
    <rPh sb="0" eb="1">
      <t>アタタ</t>
    </rPh>
    <rPh sb="6" eb="9">
      <t>カジヤ</t>
    </rPh>
    <phoneticPr fontId="4"/>
  </si>
  <si>
    <t>1072-1</t>
    <phoneticPr fontId="4"/>
  </si>
  <si>
    <t>C3-0010</t>
    <phoneticPr fontId="4"/>
  </si>
  <si>
    <t>折りたたみ椅子</t>
    <rPh sb="0" eb="1">
      <t>オ</t>
    </rPh>
    <rPh sb="5" eb="7">
      <t>イス</t>
    </rPh>
    <phoneticPr fontId="4"/>
  </si>
  <si>
    <t>1072-2</t>
    <phoneticPr fontId="4"/>
  </si>
  <si>
    <t>C3-0011</t>
    <phoneticPr fontId="4"/>
  </si>
  <si>
    <t>C3-0012</t>
    <phoneticPr fontId="4"/>
  </si>
  <si>
    <t>シャビーな白の折りたたみ椅子</t>
    <rPh sb="5" eb="6">
      <t>シロ</t>
    </rPh>
    <rPh sb="7" eb="8">
      <t>オ</t>
    </rPh>
    <rPh sb="12" eb="14">
      <t>イス</t>
    </rPh>
    <phoneticPr fontId="4"/>
  </si>
  <si>
    <t>chair</t>
    <phoneticPr fontId="4"/>
  </si>
  <si>
    <t>C3-0013</t>
    <phoneticPr fontId="4"/>
  </si>
  <si>
    <t>C3-0014 (在庫４）</t>
    <rPh sb="9" eb="11">
      <t>ザイコ</t>
    </rPh>
    <phoneticPr fontId="4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</si>
  <si>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4"/>
  </si>
  <si>
    <t>C3-0015(在庫４）</t>
    <rPh sb="8" eb="10">
      <t>ザイコ</t>
    </rPh>
    <phoneticPr fontId="4"/>
  </si>
  <si>
    <t>学校で使われていた懐かしいパイプ椅子</t>
    <rPh sb="0" eb="2">
      <t>ガッコウ</t>
    </rPh>
    <rPh sb="3" eb="4">
      <t>ツカ</t>
    </rPh>
    <rPh sb="9" eb="10">
      <t>ナツ</t>
    </rPh>
    <rPh sb="16" eb="18">
      <t>イス</t>
    </rPh>
    <phoneticPr fontId="4"/>
  </si>
  <si>
    <t>ジャンクなパイプ椅子</t>
    <rPh sb="8" eb="10">
      <t>イス</t>
    </rPh>
    <phoneticPr fontId="4"/>
  </si>
  <si>
    <t>C3-0016</t>
    <phoneticPr fontId="4"/>
  </si>
  <si>
    <t>ゆったり座れるブルーの肘掛付き椅子</t>
    <rPh sb="4" eb="5">
      <t>スワ</t>
    </rPh>
    <rPh sb="11" eb="13">
      <t>ヒジカケ</t>
    </rPh>
    <rPh sb="13" eb="14">
      <t>ツ</t>
    </rPh>
    <rPh sb="15" eb="17">
      <t>イス</t>
    </rPh>
    <phoneticPr fontId="4"/>
  </si>
  <si>
    <t>arm chair</t>
    <phoneticPr fontId="4"/>
  </si>
  <si>
    <t>C3-0017</t>
    <phoneticPr fontId="4"/>
  </si>
  <si>
    <t>1092-6</t>
    <phoneticPr fontId="4"/>
  </si>
  <si>
    <t>C3-0018</t>
    <phoneticPr fontId="4"/>
  </si>
  <si>
    <t>少し背の高い白のスツール</t>
    <rPh sb="0" eb="1">
      <t>スコ</t>
    </rPh>
    <rPh sb="2" eb="3">
      <t>セ</t>
    </rPh>
    <rPh sb="4" eb="5">
      <t>タカ</t>
    </rPh>
    <rPh sb="6" eb="7">
      <t>シロ</t>
    </rPh>
    <phoneticPr fontId="4"/>
  </si>
  <si>
    <t>stoole</t>
    <phoneticPr fontId="4"/>
  </si>
  <si>
    <t>1092-7</t>
  </si>
  <si>
    <t xml:space="preserve">C3-0019 </t>
    <phoneticPr fontId="4"/>
  </si>
  <si>
    <t>座面が赤の古ぼけたスツール</t>
    <rPh sb="0" eb="2">
      <t>ザメン</t>
    </rPh>
    <rPh sb="3" eb="4">
      <t>アカ</t>
    </rPh>
    <rPh sb="5" eb="6">
      <t>フル</t>
    </rPh>
    <phoneticPr fontId="4"/>
  </si>
  <si>
    <t>1092-8</t>
  </si>
  <si>
    <t xml:space="preserve">C3-0020 </t>
    <phoneticPr fontId="4"/>
  </si>
  <si>
    <t>インダストリアルテイストのスツール</t>
    <phoneticPr fontId="4"/>
  </si>
  <si>
    <t>1092-9</t>
  </si>
  <si>
    <t xml:space="preserve">C3-0021 </t>
    <phoneticPr fontId="4"/>
  </si>
  <si>
    <t>ウッドとアイアンの素朴なスツール</t>
    <rPh sb="9" eb="11">
      <t>ソボク</t>
    </rPh>
    <phoneticPr fontId="4"/>
  </si>
  <si>
    <t>1092-10</t>
  </si>
  <si>
    <t xml:space="preserve">C3-0022 </t>
    <phoneticPr fontId="4"/>
  </si>
  <si>
    <t>座面が白木のままのハイスツール</t>
    <rPh sb="0" eb="2">
      <t>ザメン</t>
    </rPh>
    <rPh sb="3" eb="5">
      <t>シラキ</t>
    </rPh>
    <phoneticPr fontId="4"/>
  </si>
  <si>
    <t>C3-0023</t>
    <phoneticPr fontId="4"/>
  </si>
  <si>
    <t>メタルの丸スツール</t>
    <rPh sb="4" eb="5">
      <t>マル</t>
    </rPh>
    <phoneticPr fontId="4"/>
  </si>
  <si>
    <t>metal stoole</t>
    <phoneticPr fontId="4"/>
  </si>
  <si>
    <t>1160-1</t>
    <phoneticPr fontId="4"/>
  </si>
  <si>
    <t>C3-00232</t>
    <phoneticPr fontId="4"/>
  </si>
  <si>
    <t>C3-0024</t>
    <phoneticPr fontId="4"/>
  </si>
  <si>
    <t>緑のベンチシート</t>
    <rPh sb="0" eb="1">
      <t>ミドリ</t>
    </rPh>
    <phoneticPr fontId="4"/>
  </si>
  <si>
    <t>bench green</t>
    <phoneticPr fontId="4"/>
  </si>
  <si>
    <t>C3-0025</t>
    <phoneticPr fontId="4"/>
  </si>
  <si>
    <t>メタルでシャビーな折りたたみチェアー</t>
    <rPh sb="9" eb="10">
      <t>オ</t>
    </rPh>
    <phoneticPr fontId="4"/>
  </si>
  <si>
    <t>C3-0026</t>
    <phoneticPr fontId="4"/>
  </si>
  <si>
    <t>座面が茶色で丸い安定のスツール</t>
    <rPh sb="0" eb="2">
      <t>ザメン</t>
    </rPh>
    <rPh sb="3" eb="5">
      <t>チャイロ</t>
    </rPh>
    <rPh sb="6" eb="7">
      <t>マル</t>
    </rPh>
    <rPh sb="8" eb="10">
      <t>アンテイ</t>
    </rPh>
    <phoneticPr fontId="4"/>
  </si>
  <si>
    <t>C3-0027</t>
  </si>
  <si>
    <t>落ち着いた深いクリーム色の座面のスツール</t>
    <rPh sb="0" eb="1">
      <t>オ</t>
    </rPh>
    <rPh sb="2" eb="3">
      <t>ツ</t>
    </rPh>
    <rPh sb="5" eb="6">
      <t>フカ</t>
    </rPh>
    <rPh sb="11" eb="12">
      <t>イロ</t>
    </rPh>
    <rPh sb="13" eb="15">
      <t>ザメン</t>
    </rPh>
    <phoneticPr fontId="4"/>
  </si>
  <si>
    <t>C3-0028</t>
  </si>
  <si>
    <t>白いフレームにシャビーな座面の折りたたみチェアー</t>
    <rPh sb="0" eb="1">
      <t>シロ</t>
    </rPh>
    <rPh sb="12" eb="14">
      <t>ザメン</t>
    </rPh>
    <rPh sb="15" eb="16">
      <t>オ</t>
    </rPh>
    <phoneticPr fontId="4"/>
  </si>
  <si>
    <t>C3-0029</t>
  </si>
  <si>
    <t>英国製　少し新しめの折りたたみ椅子</t>
    <rPh sb="0" eb="2">
      <t>エイコク</t>
    </rPh>
    <rPh sb="2" eb="3">
      <t>セイ</t>
    </rPh>
    <rPh sb="4" eb="5">
      <t>スコ</t>
    </rPh>
    <rPh sb="6" eb="7">
      <t>アタラ</t>
    </rPh>
    <rPh sb="10" eb="11">
      <t>オ</t>
    </rPh>
    <rPh sb="15" eb="17">
      <t>イス</t>
    </rPh>
    <phoneticPr fontId="4"/>
  </si>
  <si>
    <t>サイドテーブル</t>
    <phoneticPr fontId="4"/>
  </si>
  <si>
    <t>C4-0001</t>
    <phoneticPr fontId="4"/>
  </si>
  <si>
    <t>extra cabnet</t>
    <phoneticPr fontId="4"/>
  </si>
  <si>
    <t>C4-0002</t>
    <phoneticPr fontId="4"/>
  </si>
  <si>
    <t>薄いブルーのメタルキャビネット</t>
    <rPh sb="0" eb="1">
      <t>ウス</t>
    </rPh>
    <phoneticPr fontId="4"/>
  </si>
  <si>
    <t>bed-side cabinet</t>
    <phoneticPr fontId="4"/>
  </si>
  <si>
    <t>C4-0003</t>
    <phoneticPr fontId="4"/>
  </si>
  <si>
    <t>がっちして引き出しの丈夫なチェコのワーキングブロック</t>
    <rPh sb="5" eb="6">
      <t>ヒ</t>
    </rPh>
    <rPh sb="7" eb="8">
      <t>ダ</t>
    </rPh>
    <rPh sb="10" eb="12">
      <t>ジョウブ</t>
    </rPh>
    <phoneticPr fontId="4"/>
  </si>
  <si>
    <t>military block</t>
    <phoneticPr fontId="4"/>
  </si>
  <si>
    <t>C4-0004</t>
    <phoneticPr fontId="4"/>
  </si>
  <si>
    <t>天板がウッドながっしりキャビネット</t>
    <rPh sb="0" eb="2">
      <t>テンバン</t>
    </rPh>
    <phoneticPr fontId="4"/>
  </si>
  <si>
    <t>metal cabinet</t>
    <phoneticPr fontId="4"/>
  </si>
  <si>
    <t>ローチェスト</t>
    <phoneticPr fontId="4"/>
  </si>
  <si>
    <t>C5-0001</t>
    <phoneticPr fontId="4"/>
  </si>
  <si>
    <t>small box；座面が開くチェスト</t>
    <rPh sb="10" eb="12">
      <t>ザメン</t>
    </rPh>
    <rPh sb="13" eb="14">
      <t>ヒラ</t>
    </rPh>
    <phoneticPr fontId="4"/>
  </si>
  <si>
    <t>small box</t>
    <phoneticPr fontId="4"/>
  </si>
  <si>
    <t>1068-2</t>
    <phoneticPr fontId="4"/>
  </si>
  <si>
    <t>C5-0002</t>
    <phoneticPr fontId="4"/>
  </si>
  <si>
    <t>インド製の彫刻が楽しい座面が開くスツール</t>
    <rPh sb="3" eb="4">
      <t>セイ</t>
    </rPh>
    <rPh sb="5" eb="7">
      <t>チョウコク</t>
    </rPh>
    <rPh sb="8" eb="9">
      <t>タノ</t>
    </rPh>
    <rPh sb="11" eb="13">
      <t>ザメン</t>
    </rPh>
    <rPh sb="14" eb="15">
      <t>ヒラ</t>
    </rPh>
    <phoneticPr fontId="4"/>
  </si>
  <si>
    <t>C5-0003</t>
    <phoneticPr fontId="4"/>
  </si>
  <si>
    <t>インドから来たシャビーなローチェスト。TV台としてどうでしょう？</t>
    <rPh sb="5" eb="6">
      <t>キ</t>
    </rPh>
    <rPh sb="21" eb="22">
      <t>ダイ</t>
    </rPh>
    <phoneticPr fontId="4"/>
  </si>
  <si>
    <t>TV base</t>
    <phoneticPr fontId="4"/>
  </si>
  <si>
    <t>棚とタンス類</t>
    <rPh sb="0" eb="1">
      <t>タナ</t>
    </rPh>
    <rPh sb="5" eb="6">
      <t>ルイ</t>
    </rPh>
    <phoneticPr fontId="4"/>
  </si>
  <si>
    <t>C6-0001</t>
    <phoneticPr fontId="4"/>
  </si>
  <si>
    <t>色落ちが可愛いチェスト</t>
    <rPh sb="0" eb="2">
      <t>イロオ</t>
    </rPh>
    <rPh sb="4" eb="6">
      <t>カワイ</t>
    </rPh>
    <phoneticPr fontId="4"/>
  </si>
  <si>
    <t>C6-0002</t>
  </si>
  <si>
    <t>色落ちが可愛いシェルフ</t>
    <rPh sb="0" eb="2">
      <t>イロオ</t>
    </rPh>
    <rPh sb="4" eb="6">
      <t>カワイ</t>
    </rPh>
    <phoneticPr fontId="4"/>
  </si>
  <si>
    <t>C6-0003</t>
    <phoneticPr fontId="4"/>
  </si>
  <si>
    <t>swedish box ；木で編んだ大き目のカゴ</t>
    <rPh sb="13" eb="14">
      <t>キ</t>
    </rPh>
    <rPh sb="15" eb="16">
      <t>ア</t>
    </rPh>
    <rPh sb="18" eb="19">
      <t>オオ</t>
    </rPh>
    <rPh sb="20" eb="21">
      <t>メ</t>
    </rPh>
    <phoneticPr fontId="4"/>
  </si>
  <si>
    <t>swedish box</t>
    <phoneticPr fontId="4"/>
  </si>
  <si>
    <t>C6-0004</t>
    <phoneticPr fontId="4"/>
  </si>
  <si>
    <t>book Shelf　本棚（自社使用）</t>
    <rPh sb="11" eb="13">
      <t>ホンダナ</t>
    </rPh>
    <rPh sb="14" eb="16">
      <t>ジシャ</t>
    </rPh>
    <rPh sb="16" eb="18">
      <t>シヨウ</t>
    </rPh>
    <phoneticPr fontId="4"/>
  </si>
  <si>
    <t>book Shelf</t>
    <phoneticPr fontId="4"/>
  </si>
  <si>
    <t>C6-0005</t>
    <phoneticPr fontId="4"/>
  </si>
  <si>
    <t>８X7の引き出しがある古い薬箱</t>
    <rPh sb="4" eb="5">
      <t>ヒ</t>
    </rPh>
    <rPh sb="6" eb="7">
      <t>ダ</t>
    </rPh>
    <rPh sb="11" eb="12">
      <t>フル</t>
    </rPh>
    <rPh sb="13" eb="15">
      <t>クスリバコ</t>
    </rPh>
    <phoneticPr fontId="4"/>
  </si>
  <si>
    <t>56 drawn rack</t>
    <phoneticPr fontId="4"/>
  </si>
  <si>
    <t>安くする</t>
    <rPh sb="0" eb="1">
      <t>ヤス</t>
    </rPh>
    <phoneticPr fontId="4"/>
  </si>
  <si>
    <t>C6-0006</t>
    <phoneticPr fontId="4"/>
  </si>
  <si>
    <t>英国製　白い引き出しがアクセントのShelf　（定価40,000円）</t>
    <rPh sb="0" eb="2">
      <t>エイコク</t>
    </rPh>
    <rPh sb="2" eb="3">
      <t>セイ</t>
    </rPh>
    <rPh sb="4" eb="5">
      <t>シロ</t>
    </rPh>
    <rPh sb="6" eb="7">
      <t>ヒ</t>
    </rPh>
    <rPh sb="8" eb="9">
      <t>ダ</t>
    </rPh>
    <rPh sb="24" eb="26">
      <t>テイカ</t>
    </rPh>
    <rPh sb="32" eb="33">
      <t>エン</t>
    </rPh>
    <phoneticPr fontId="4"/>
  </si>
  <si>
    <t>English shelf</t>
    <phoneticPr fontId="4"/>
  </si>
  <si>
    <t>C6-0007</t>
    <phoneticPr fontId="4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</si>
  <si>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4"/>
  </si>
  <si>
    <t>3 door Shelf</t>
    <phoneticPr fontId="4"/>
  </si>
  <si>
    <t>C6-0008</t>
    <phoneticPr fontId="4"/>
  </si>
  <si>
    <t>クリアーワックスで仕上げられた4段衣装ケース</t>
    <rPh sb="9" eb="11">
      <t>シア</t>
    </rPh>
    <rPh sb="16" eb="17">
      <t>ダン</t>
    </rPh>
    <rPh sb="17" eb="19">
      <t>イショウ</t>
    </rPh>
    <phoneticPr fontId="4"/>
  </si>
  <si>
    <t>chest 4 doors</t>
    <phoneticPr fontId="4"/>
  </si>
  <si>
    <t>追加</t>
    <rPh sb="0" eb="2">
      <t>ツイカ</t>
    </rPh>
    <phoneticPr fontId="4"/>
  </si>
  <si>
    <t>C6-0009</t>
    <phoneticPr fontId="4"/>
  </si>
  <si>
    <t>スモールキャビネット</t>
    <phoneticPr fontId="4"/>
  </si>
  <si>
    <t>C6-0010</t>
  </si>
  <si>
    <t>白のダメージキャビネット　横長　（定価16,000円）</t>
    <rPh sb="0" eb="1">
      <t>シロ</t>
    </rPh>
    <rPh sb="13" eb="15">
      <t>ヨコナガ</t>
    </rPh>
    <rPh sb="17" eb="19">
      <t>テイカ</t>
    </rPh>
    <rPh sb="25" eb="26">
      <t>エン</t>
    </rPh>
    <phoneticPr fontId="4"/>
  </si>
  <si>
    <t>C6-0011</t>
  </si>
  <si>
    <t>白のダメージキャビネット　（定価12,000円）</t>
    <rPh sb="0" eb="1">
      <t>シロ</t>
    </rPh>
    <rPh sb="14" eb="16">
      <t>テイカ</t>
    </rPh>
    <rPh sb="22" eb="23">
      <t>エン</t>
    </rPh>
    <phoneticPr fontId="4"/>
  </si>
  <si>
    <t>ショーケース</t>
    <phoneticPr fontId="4"/>
  </si>
  <si>
    <t>C7-0001</t>
    <phoneticPr fontId="4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</si>
  <si>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4"/>
  </si>
  <si>
    <t>3 door wordloap</t>
    <phoneticPr fontId="4"/>
  </si>
  <si>
    <t>＋</t>
    <phoneticPr fontId="4"/>
  </si>
  <si>
    <t>C7-0002</t>
    <phoneticPr fontId="4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</si>
  <si>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4"/>
  </si>
  <si>
    <t>2 door glass cabnet</t>
    <phoneticPr fontId="4"/>
  </si>
  <si>
    <t>C7-0003</t>
    <phoneticPr fontId="4"/>
  </si>
  <si>
    <t>2 door glass cabnet；引き出し3段（自社使用）</t>
    <phoneticPr fontId="4"/>
  </si>
  <si>
    <t>C7-0004</t>
    <phoneticPr fontId="4"/>
  </si>
  <si>
    <t>hanging cabnet；3面ガラスの小さなショーケース</t>
    <rPh sb="16" eb="17">
      <t>メン</t>
    </rPh>
    <rPh sb="21" eb="22">
      <t>チイ</t>
    </rPh>
    <phoneticPr fontId="4"/>
  </si>
  <si>
    <t>hanging cabnet</t>
    <phoneticPr fontId="4"/>
  </si>
  <si>
    <t>C7-0005</t>
    <phoneticPr fontId="4"/>
  </si>
  <si>
    <t>壁掛けする小さなショーケース</t>
    <rPh sb="0" eb="2">
      <t>カベカ</t>
    </rPh>
    <rPh sb="5" eb="6">
      <t>チイ</t>
    </rPh>
    <phoneticPr fontId="4"/>
  </si>
  <si>
    <t>smalle shelf</t>
    <phoneticPr fontId="4"/>
  </si>
  <si>
    <t>1-015</t>
  </si>
  <si>
    <t>バケツ</t>
    <phoneticPr fontId="4"/>
  </si>
  <si>
    <t>C8-0001</t>
    <phoneticPr fontId="4"/>
  </si>
  <si>
    <t>ブリキの大きなダストボックス</t>
    <rPh sb="4" eb="5">
      <t>オオ</t>
    </rPh>
    <phoneticPr fontId="4"/>
  </si>
  <si>
    <t>ブリキの大型ダストボックス</t>
    <rPh sb="4" eb="6">
      <t>オオガタ</t>
    </rPh>
    <phoneticPr fontId="4"/>
  </si>
  <si>
    <t>1100-1</t>
    <phoneticPr fontId="4"/>
  </si>
  <si>
    <t>C8-0002(在庫3)</t>
    <rPh sb="8" eb="10">
      <t>ザイコ</t>
    </rPh>
    <phoneticPr fontId="4"/>
  </si>
  <si>
    <t>スカイブルーのバケツ（大、柄あり）</t>
    <rPh sb="11" eb="12">
      <t>ダイ</t>
    </rPh>
    <rPh sb="13" eb="14">
      <t>ガラ</t>
    </rPh>
    <phoneticPr fontId="4"/>
  </si>
  <si>
    <t>backets</t>
    <phoneticPr fontId="4"/>
  </si>
  <si>
    <t>1100-2</t>
    <phoneticPr fontId="4"/>
  </si>
  <si>
    <t>C8-0003</t>
    <phoneticPr fontId="4"/>
  </si>
  <si>
    <t>スカイブルーのバケツ（大、柄なし）</t>
    <rPh sb="11" eb="12">
      <t>ダイ</t>
    </rPh>
    <rPh sb="13" eb="14">
      <t>ガラ</t>
    </rPh>
    <phoneticPr fontId="4"/>
  </si>
  <si>
    <t>1100-3</t>
    <phoneticPr fontId="4"/>
  </si>
  <si>
    <t>C8-0004</t>
    <phoneticPr fontId="4"/>
  </si>
  <si>
    <t>スカイブルーのバケツ（小）</t>
    <rPh sb="11" eb="12">
      <t>ショウ</t>
    </rPh>
    <phoneticPr fontId="4"/>
  </si>
  <si>
    <t>C8-0004(在庫3)</t>
    <rPh sb="8" eb="10">
      <t>ザイコ</t>
    </rPh>
    <phoneticPr fontId="4"/>
  </si>
  <si>
    <t>1101-1</t>
    <phoneticPr fontId="4"/>
  </si>
  <si>
    <t>C8-0005(在庫3)</t>
    <rPh sb="8" eb="10">
      <t>ザイコ</t>
    </rPh>
    <phoneticPr fontId="4"/>
  </si>
  <si>
    <t>ブリキバケツ（大）</t>
    <rPh sb="7" eb="8">
      <t>ダイ</t>
    </rPh>
    <phoneticPr fontId="4"/>
  </si>
  <si>
    <t>dust box</t>
    <phoneticPr fontId="4"/>
  </si>
  <si>
    <t>1101-2</t>
    <phoneticPr fontId="4"/>
  </si>
  <si>
    <t>C8-0006</t>
    <phoneticPr fontId="4"/>
  </si>
  <si>
    <t>ブリキバケツ（中）</t>
    <rPh sb="7" eb="8">
      <t>チュウ</t>
    </rPh>
    <phoneticPr fontId="4"/>
  </si>
  <si>
    <t>C8-0006(在庫5)</t>
    <rPh sb="8" eb="10">
      <t>ザイコ</t>
    </rPh>
    <phoneticPr fontId="4"/>
  </si>
  <si>
    <t>1101-3</t>
    <phoneticPr fontId="4"/>
  </si>
  <si>
    <t>C8-0007(在庫2)</t>
    <rPh sb="8" eb="10">
      <t>ザイコ</t>
    </rPh>
    <phoneticPr fontId="4"/>
  </si>
  <si>
    <t>ブリキバケツ（小）</t>
    <rPh sb="7" eb="8">
      <t>ショウ</t>
    </rPh>
    <phoneticPr fontId="4"/>
  </si>
  <si>
    <t>H1-0001</t>
  </si>
  <si>
    <t>C9-0001</t>
    <phoneticPr fontId="4"/>
  </si>
  <si>
    <t>籐のピクニックバッグ</t>
    <rPh sb="0" eb="1">
      <t>トウ</t>
    </rPh>
    <phoneticPr fontId="4"/>
  </si>
  <si>
    <t>Picnic basket</t>
    <phoneticPr fontId="4"/>
  </si>
  <si>
    <t>C9-0002</t>
    <phoneticPr fontId="4"/>
  </si>
  <si>
    <t>木製のladder</t>
    <rPh sb="0" eb="2">
      <t>モクセイ</t>
    </rPh>
    <phoneticPr fontId="4"/>
  </si>
  <si>
    <t>ladder</t>
    <phoneticPr fontId="4"/>
  </si>
  <si>
    <t>C9-0003</t>
  </si>
  <si>
    <t>グラスホルダー</t>
    <phoneticPr fontId="4"/>
  </si>
  <si>
    <t>ライト</t>
    <phoneticPr fontId="4"/>
  </si>
  <si>
    <t>デスクライト</t>
    <phoneticPr fontId="4"/>
  </si>
  <si>
    <t>D1-0001</t>
    <phoneticPr fontId="4"/>
  </si>
  <si>
    <t>可愛い黒のテーブルライト</t>
    <rPh sb="0" eb="2">
      <t>カワイ</t>
    </rPh>
    <rPh sb="3" eb="4">
      <t>クロ</t>
    </rPh>
    <phoneticPr fontId="4"/>
  </si>
  <si>
    <t>desk lamp</t>
    <phoneticPr fontId="4"/>
  </si>
  <si>
    <t>D1-0002</t>
    <phoneticPr fontId="4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</si>
  <si>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4"/>
  </si>
  <si>
    <t>D1-0003</t>
    <phoneticPr fontId="4"/>
  </si>
  <si>
    <t>背の高いグリーン傘のライト</t>
    <rPh sb="0" eb="1">
      <t>セ</t>
    </rPh>
    <rPh sb="2" eb="3">
      <t>タカ</t>
    </rPh>
    <rPh sb="8" eb="9">
      <t>カサ</t>
    </rPh>
    <phoneticPr fontId="4"/>
  </si>
  <si>
    <t>table lamp</t>
    <phoneticPr fontId="4"/>
  </si>
  <si>
    <t>ペンダントライト</t>
    <phoneticPr fontId="4"/>
  </si>
  <si>
    <t>D2-0001</t>
    <phoneticPr fontId="4"/>
  </si>
  <si>
    <t>lamp</t>
    <phoneticPr fontId="4"/>
  </si>
  <si>
    <t>1091-1</t>
    <phoneticPr fontId="4"/>
  </si>
  <si>
    <t>D2-0002</t>
    <phoneticPr fontId="4"/>
  </si>
  <si>
    <t>アンティーク雰囲気満点の大きな白のペンダント</t>
    <rPh sb="6" eb="9">
      <t>フンイキ</t>
    </rPh>
    <rPh sb="9" eb="11">
      <t>マンテン</t>
    </rPh>
    <rPh sb="12" eb="13">
      <t>オオ</t>
    </rPh>
    <rPh sb="15" eb="16">
      <t>シロ</t>
    </rPh>
    <phoneticPr fontId="4"/>
  </si>
  <si>
    <t>1091-2</t>
    <phoneticPr fontId="4"/>
  </si>
  <si>
    <t>D2-0003</t>
    <phoneticPr fontId="4"/>
  </si>
  <si>
    <t>ペンダント（黒）</t>
    <rPh sb="6" eb="7">
      <t>クロ</t>
    </rPh>
    <phoneticPr fontId="4"/>
  </si>
  <si>
    <t>D2-0004</t>
    <phoneticPr fontId="4"/>
  </si>
  <si>
    <t>ramp shell (green)</t>
    <phoneticPr fontId="4"/>
  </si>
  <si>
    <t>D2-0005</t>
    <phoneticPr fontId="4"/>
  </si>
  <si>
    <t>ramp shell (white)</t>
    <phoneticPr fontId="4"/>
  </si>
  <si>
    <t>安友さん</t>
    <rPh sb="0" eb="2">
      <t>ヤストモ</t>
    </rPh>
    <phoneticPr fontId="4"/>
  </si>
  <si>
    <t>D2-0006</t>
  </si>
  <si>
    <t>薄い黄色が上品なVaseline（ヴァセリン）シェードとランプのセット</t>
    <rPh sb="0" eb="1">
      <t>ウス</t>
    </rPh>
    <rPh sb="2" eb="4">
      <t>キイロ</t>
    </rPh>
    <rPh sb="5" eb="7">
      <t>ジョウヒン</t>
    </rPh>
    <phoneticPr fontId="4"/>
  </si>
  <si>
    <t>1-024</t>
  </si>
  <si>
    <t>D9-0001</t>
    <phoneticPr fontId="4"/>
  </si>
  <si>
    <t>白色／赤色光に変えられる船のライト</t>
    <rPh sb="0" eb="2">
      <t>ハクショク</t>
    </rPh>
    <rPh sb="3" eb="5">
      <t>アカイロ</t>
    </rPh>
    <rPh sb="5" eb="6">
      <t>コウ</t>
    </rPh>
    <rPh sb="7" eb="8">
      <t>カ</t>
    </rPh>
    <rPh sb="12" eb="13">
      <t>フネ</t>
    </rPh>
    <phoneticPr fontId="4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</si>
  <si>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4"/>
  </si>
  <si>
    <t>1-051</t>
  </si>
  <si>
    <t>D9-0002</t>
    <phoneticPr fontId="4"/>
  </si>
  <si>
    <t>ガス灯のようなペンダントライト</t>
    <rPh sb="2" eb="3">
      <t>トウ</t>
    </rPh>
    <phoneticPr fontId="4"/>
  </si>
  <si>
    <t>1-052</t>
  </si>
  <si>
    <t>D9-0003</t>
  </si>
  <si>
    <t>ぽっちゃり小ぶりなペンダントライト</t>
    <rPh sb="5" eb="6">
      <t>コ</t>
    </rPh>
    <phoneticPr fontId="4"/>
  </si>
  <si>
    <t>1-055</t>
  </si>
  <si>
    <t>D9-0004</t>
    <phoneticPr fontId="4"/>
  </si>
  <si>
    <t>細くてかわいい街灯にアンティーク球の組み合わせ</t>
    <rPh sb="0" eb="1">
      <t>ホソ</t>
    </rPh>
    <rPh sb="7" eb="9">
      <t>ガイトウ</t>
    </rPh>
    <rPh sb="16" eb="17">
      <t>キュウ</t>
    </rPh>
    <rPh sb="18" eb="19">
      <t>ク</t>
    </rPh>
    <rPh sb="20" eb="21">
      <t>ア</t>
    </rPh>
    <phoneticPr fontId="4"/>
  </si>
  <si>
    <t>細くてかわいい街灯です</t>
    <rPh sb="0" eb="1">
      <t>ホソ</t>
    </rPh>
    <rPh sb="7" eb="9">
      <t>ガイトウ</t>
    </rPh>
    <phoneticPr fontId="4"/>
  </si>
  <si>
    <t>J1-0005-1</t>
    <phoneticPr fontId="4"/>
  </si>
  <si>
    <t>ファッション</t>
    <phoneticPr fontId="4"/>
  </si>
  <si>
    <t>財布とカードケース</t>
  </si>
  <si>
    <t>E1-0001</t>
    <phoneticPr fontId="4"/>
  </si>
  <si>
    <t>180度開く革製のカードケース</t>
    <rPh sb="3" eb="4">
      <t>ド</t>
    </rPh>
    <rPh sb="4" eb="5">
      <t>ヒラ</t>
    </rPh>
    <rPh sb="6" eb="8">
      <t>カワセイ</t>
    </rPh>
    <phoneticPr fontId="4"/>
  </si>
  <si>
    <t>Card case</t>
    <phoneticPr fontId="4"/>
  </si>
  <si>
    <t>J1-0005</t>
  </si>
  <si>
    <t>E1-0002</t>
    <phoneticPr fontId="4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</si>
  <si>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4"/>
  </si>
  <si>
    <t>J1-0005-2</t>
  </si>
  <si>
    <t>E1-0003</t>
    <phoneticPr fontId="4"/>
  </si>
  <si>
    <t>なめし皮の財布</t>
    <rPh sb="3" eb="4">
      <t>ガワ</t>
    </rPh>
    <rPh sb="5" eb="7">
      <t>サイフ</t>
    </rPh>
    <phoneticPr fontId="4"/>
  </si>
  <si>
    <t>鞄</t>
    <rPh sb="0" eb="1">
      <t>カバン</t>
    </rPh>
    <phoneticPr fontId="4"/>
  </si>
  <si>
    <t>E2-0001</t>
    <phoneticPr fontId="4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</si>
  <si>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4"/>
  </si>
  <si>
    <t>Travel bag</t>
    <phoneticPr fontId="4"/>
  </si>
  <si>
    <t>1880年代、イギリスのもの。中身も確かめてください！</t>
    <rPh sb="15" eb="17">
      <t>ナカミ</t>
    </rPh>
    <rPh sb="18" eb="19">
      <t>タシ</t>
    </rPh>
    <phoneticPr fontId="4"/>
  </si>
  <si>
    <t>J1-0004</t>
  </si>
  <si>
    <t>E9-0001</t>
    <phoneticPr fontId="4"/>
  </si>
  <si>
    <t>カフス、貴金属ケース</t>
    <rPh sb="4" eb="7">
      <t>キキンゾク</t>
    </rPh>
    <phoneticPr fontId="4"/>
  </si>
  <si>
    <t>jewel box</t>
    <phoneticPr fontId="4"/>
  </si>
  <si>
    <t>J1-0006</t>
  </si>
  <si>
    <t>E9-0002</t>
    <phoneticPr fontId="4"/>
  </si>
  <si>
    <t>香水瓶とそのケース</t>
    <rPh sb="0" eb="2">
      <t>コウスイ</t>
    </rPh>
    <rPh sb="2" eb="3">
      <t>ビン</t>
    </rPh>
    <phoneticPr fontId="4"/>
  </si>
  <si>
    <t>green bottle and case</t>
    <phoneticPr fontId="4"/>
  </si>
  <si>
    <t>1191-1</t>
    <phoneticPr fontId="4"/>
  </si>
  <si>
    <t>アミューズメント</t>
    <phoneticPr fontId="4"/>
  </si>
  <si>
    <t>貯金箱</t>
    <rPh sb="0" eb="3">
      <t>チョキンバコ</t>
    </rPh>
    <phoneticPr fontId="4"/>
  </si>
  <si>
    <t>G1-0001</t>
    <phoneticPr fontId="4"/>
  </si>
  <si>
    <t>動く貯金箱　木こり</t>
    <rPh sb="0" eb="1">
      <t>ウゴ</t>
    </rPh>
    <rPh sb="2" eb="5">
      <t>チョキンバコ</t>
    </rPh>
    <rPh sb="6" eb="7">
      <t>キ</t>
    </rPh>
    <phoneticPr fontId="4"/>
  </si>
  <si>
    <t>toys</t>
    <phoneticPr fontId="4"/>
  </si>
  <si>
    <t>1191-2</t>
    <phoneticPr fontId="4"/>
  </si>
  <si>
    <t>G1-0002</t>
    <phoneticPr fontId="4"/>
  </si>
  <si>
    <t>動く貯金箱　魚</t>
    <rPh sb="0" eb="1">
      <t>ウゴ</t>
    </rPh>
    <rPh sb="2" eb="5">
      <t>チョキンバコ</t>
    </rPh>
    <rPh sb="6" eb="7">
      <t>サカナ</t>
    </rPh>
    <phoneticPr fontId="4"/>
  </si>
  <si>
    <t>1191-3</t>
    <phoneticPr fontId="4"/>
  </si>
  <si>
    <t>G1-0003</t>
    <phoneticPr fontId="4"/>
  </si>
  <si>
    <t>動く貯金箱　犬</t>
    <rPh sb="0" eb="1">
      <t>ウゴ</t>
    </rPh>
    <rPh sb="2" eb="5">
      <t>チョキンバコ</t>
    </rPh>
    <rPh sb="6" eb="7">
      <t>イヌ</t>
    </rPh>
    <phoneticPr fontId="4"/>
  </si>
  <si>
    <t>1191-4</t>
    <phoneticPr fontId="4"/>
  </si>
  <si>
    <t>G1-0004</t>
    <phoneticPr fontId="4"/>
  </si>
  <si>
    <t>動く貯金箱　鍛冶屋</t>
    <rPh sb="0" eb="1">
      <t>ウゴ</t>
    </rPh>
    <rPh sb="2" eb="5">
      <t>チョキンバコ</t>
    </rPh>
    <rPh sb="6" eb="9">
      <t>カジヤ</t>
    </rPh>
    <phoneticPr fontId="4"/>
  </si>
  <si>
    <t>1191-5</t>
    <phoneticPr fontId="4"/>
  </si>
  <si>
    <t>G1-0005</t>
    <phoneticPr fontId="4"/>
  </si>
  <si>
    <t>動く貯金箱　マジック</t>
    <rPh sb="0" eb="1">
      <t>ウゴ</t>
    </rPh>
    <rPh sb="2" eb="5">
      <t>チョキンバコ</t>
    </rPh>
    <phoneticPr fontId="4"/>
  </si>
  <si>
    <t>1-035</t>
    <phoneticPr fontId="4"/>
  </si>
  <si>
    <t>X</t>
    <phoneticPr fontId="4"/>
  </si>
  <si>
    <t>（割れ欠品）</t>
    <rPh sb="1" eb="2">
      <t>ワ</t>
    </rPh>
    <rPh sb="3" eb="5">
      <t>ケッピン</t>
    </rPh>
    <phoneticPr fontId="4"/>
  </si>
  <si>
    <t>1-050</t>
  </si>
  <si>
    <t>D-0002</t>
  </si>
  <si>
    <t>（セット販売）</t>
    <rPh sb="4" eb="6">
      <t>ハンバイ</t>
    </rPh>
    <phoneticPr fontId="4"/>
  </si>
  <si>
    <t>B1-0008</t>
  </si>
  <si>
    <t>Moss pottery</t>
    <phoneticPr fontId="4"/>
  </si>
  <si>
    <t>J1-0011</t>
  </si>
  <si>
    <t>Antiqueのプレート</t>
    <phoneticPr fontId="4"/>
  </si>
  <si>
    <t>Plate</t>
    <phoneticPr fontId="4"/>
  </si>
  <si>
    <t>number label</t>
    <phoneticPr fontId="4"/>
  </si>
  <si>
    <t>1-045-5</t>
  </si>
  <si>
    <t>緑色のガラス瓶</t>
    <rPh sb="0" eb="2">
      <t>ミドリイロ</t>
    </rPh>
    <rPh sb="6" eb="7">
      <t>ビン</t>
    </rPh>
    <phoneticPr fontId="4"/>
  </si>
  <si>
    <t>J1-0003</t>
  </si>
  <si>
    <t>Monkendels pouch</t>
    <phoneticPr fontId="4"/>
  </si>
  <si>
    <t>G9-0001</t>
    <phoneticPr fontId="4"/>
  </si>
  <si>
    <t>古い英語の絵本（Wild West)</t>
    <rPh sb="0" eb="1">
      <t>フル</t>
    </rPh>
    <rPh sb="2" eb="4">
      <t>エイゴ</t>
    </rPh>
    <rPh sb="5" eb="7">
      <t>エホン</t>
    </rPh>
    <phoneticPr fontId="4"/>
  </si>
  <si>
    <t>G9-0002</t>
    <phoneticPr fontId="4"/>
  </si>
  <si>
    <t>古い英語の絵本（Repurt)</t>
    <rPh sb="0" eb="1">
      <t>フル</t>
    </rPh>
    <rPh sb="2" eb="4">
      <t>エイゴ</t>
    </rPh>
    <rPh sb="5" eb="7">
      <t>エホン</t>
    </rPh>
    <phoneticPr fontId="4"/>
  </si>
  <si>
    <t>個数</t>
    <rPh sb="0" eb="2">
      <t>コスウ</t>
    </rPh>
    <phoneticPr fontId="4"/>
  </si>
  <si>
    <t>雑貨（現行品）</t>
    <rPh sb="0" eb="2">
      <t>ザッカ</t>
    </rPh>
    <rPh sb="3" eb="6">
      <t>ゲンコウヒン</t>
    </rPh>
    <phoneticPr fontId="4"/>
  </si>
  <si>
    <t>ガーデニング用品</t>
    <rPh sb="6" eb="8">
      <t>ヨウヒン</t>
    </rPh>
    <phoneticPr fontId="4"/>
  </si>
  <si>
    <t>N1-0001</t>
    <phoneticPr fontId="4"/>
  </si>
  <si>
    <t>籐のかご</t>
    <rPh sb="0" eb="1">
      <t>トウ</t>
    </rPh>
    <phoneticPr fontId="4"/>
  </si>
  <si>
    <t>N1-0002</t>
  </si>
  <si>
    <t>ブリキの植木鉢（長方形で上が広がっている）</t>
    <rPh sb="4" eb="7">
      <t>ウエキバチ</t>
    </rPh>
    <rPh sb="8" eb="11">
      <t>チョウホウケイ</t>
    </rPh>
    <rPh sb="12" eb="13">
      <t>ウエ</t>
    </rPh>
    <rPh sb="14" eb="15">
      <t>ヒロ</t>
    </rPh>
    <phoneticPr fontId="4"/>
  </si>
  <si>
    <t>N1-0003</t>
  </si>
  <si>
    <t>ブリキの植木鉢（長方形）</t>
    <rPh sb="4" eb="7">
      <t>ウエキバチ</t>
    </rPh>
    <rPh sb="8" eb="11">
      <t>チョウホウケイ</t>
    </rPh>
    <phoneticPr fontId="4"/>
  </si>
  <si>
    <t>N1-0004</t>
  </si>
  <si>
    <t>ブリキの植木鉢（楕円形）</t>
    <rPh sb="4" eb="7">
      <t>ウエキバチ</t>
    </rPh>
    <rPh sb="8" eb="11">
      <t>ダエンケイ</t>
    </rPh>
    <phoneticPr fontId="4"/>
  </si>
  <si>
    <t>N1-0005</t>
  </si>
  <si>
    <t>ブリキの植木鉢（丸、大）</t>
    <rPh sb="4" eb="7">
      <t>ウエキバチ</t>
    </rPh>
    <rPh sb="8" eb="9">
      <t>マル</t>
    </rPh>
    <rPh sb="10" eb="11">
      <t>ダイ</t>
    </rPh>
    <phoneticPr fontId="4"/>
  </si>
  <si>
    <t>N1-0006</t>
  </si>
  <si>
    <t>籐のかご（GreenGarden) 小</t>
    <rPh sb="0" eb="1">
      <t>トウ</t>
    </rPh>
    <rPh sb="18" eb="19">
      <t>ショウ</t>
    </rPh>
    <phoneticPr fontId="4"/>
  </si>
  <si>
    <t>N1-0007</t>
  </si>
  <si>
    <t>籐のかご（GreenGarden) 大</t>
    <rPh sb="0" eb="1">
      <t>トウ</t>
    </rPh>
    <rPh sb="18" eb="19">
      <t>ダイ</t>
    </rPh>
    <phoneticPr fontId="4"/>
  </si>
  <si>
    <t>N1-0008</t>
  </si>
  <si>
    <t>ブリキの植木鉢（正方形、Fine Herb）</t>
    <rPh sb="4" eb="7">
      <t>ウエキバチ</t>
    </rPh>
    <rPh sb="8" eb="11">
      <t>セイホウケイ</t>
    </rPh>
    <phoneticPr fontId="4"/>
  </si>
  <si>
    <t>N1-0009</t>
  </si>
  <si>
    <t>ガラス瓶</t>
    <rPh sb="3" eb="4">
      <t>ビン</t>
    </rPh>
    <phoneticPr fontId="4"/>
  </si>
  <si>
    <t>N1-0010</t>
  </si>
  <si>
    <t>ガラス瓶（オレンジの蓋）</t>
    <rPh sb="3" eb="4">
      <t>ビン</t>
    </rPh>
    <rPh sb="10" eb="11">
      <t>フタ</t>
    </rPh>
    <phoneticPr fontId="4"/>
  </si>
  <si>
    <t>N1-0011</t>
  </si>
  <si>
    <t>ガラス瓶（Paris)</t>
    <rPh sb="3" eb="4">
      <t>ビン</t>
    </rPh>
    <phoneticPr fontId="4"/>
  </si>
  <si>
    <t>N1-0012</t>
  </si>
  <si>
    <t>円筒のガラス瓶</t>
    <rPh sb="0" eb="2">
      <t>エントウ</t>
    </rPh>
    <rPh sb="6" eb="7">
      <t>ビン</t>
    </rPh>
    <phoneticPr fontId="4"/>
  </si>
  <si>
    <t>N1-0013</t>
  </si>
  <si>
    <t>四角のガラス瓶</t>
    <rPh sb="0" eb="2">
      <t>シカク</t>
    </rPh>
    <rPh sb="6" eb="7">
      <t>ビン</t>
    </rPh>
    <phoneticPr fontId="4"/>
  </si>
  <si>
    <t>N1-0014</t>
  </si>
  <si>
    <t>円筒のガラス瓶（クリアー）</t>
    <rPh sb="0" eb="2">
      <t>エントウ</t>
    </rPh>
    <rPh sb="6" eb="7">
      <t>ビン</t>
    </rPh>
    <phoneticPr fontId="4"/>
  </si>
  <si>
    <t>N1-0015</t>
  </si>
  <si>
    <t>オランダから来た円筒のガラス瓶</t>
    <rPh sb="6" eb="7">
      <t>キ</t>
    </rPh>
    <rPh sb="8" eb="10">
      <t>エントウ</t>
    </rPh>
    <rPh sb="14" eb="15">
      <t>ビン</t>
    </rPh>
    <phoneticPr fontId="4"/>
  </si>
  <si>
    <t>N1-0016</t>
  </si>
  <si>
    <t>ガラス瓶（Bisketなどの印字）</t>
    <rPh sb="3" eb="4">
      <t>ビン</t>
    </rPh>
    <rPh sb="14" eb="16">
      <t>インジ</t>
    </rPh>
    <phoneticPr fontId="4"/>
  </si>
  <si>
    <t>N1-0017</t>
  </si>
  <si>
    <t>木箱　小</t>
    <rPh sb="0" eb="2">
      <t>キバコ</t>
    </rPh>
    <rPh sb="3" eb="4">
      <t>ショウ</t>
    </rPh>
    <phoneticPr fontId="4"/>
  </si>
  <si>
    <t>N1-0018</t>
  </si>
  <si>
    <t>木箱　中</t>
    <rPh sb="0" eb="2">
      <t>キバコ</t>
    </rPh>
    <rPh sb="3" eb="4">
      <t>チュウ</t>
    </rPh>
    <phoneticPr fontId="4"/>
  </si>
  <si>
    <t>N1-0019</t>
  </si>
  <si>
    <t>木箱　大</t>
    <rPh sb="0" eb="2">
      <t>キバコ</t>
    </rPh>
    <rPh sb="3" eb="4">
      <t>ダイ</t>
    </rPh>
    <phoneticPr fontId="4"/>
  </si>
  <si>
    <t>破損</t>
    <rPh sb="0" eb="2">
      <t>ハソン</t>
    </rPh>
    <phoneticPr fontId="4"/>
  </si>
  <si>
    <t>被害額</t>
    <rPh sb="0" eb="2">
      <t>ヒガイ</t>
    </rPh>
    <rPh sb="2" eb="3">
      <t>ガク</t>
    </rPh>
    <phoneticPr fontId="4"/>
  </si>
  <si>
    <t>ダメージ</t>
    <phoneticPr fontId="4"/>
  </si>
  <si>
    <t>英国で買ってきた花瓶です。あちらでも小さなお花をこのような花瓶に植えてテーブルに飾るのはとっても流行っていますよ。</t>
    <rPh sb="0" eb="2">
      <t>エイコク</t>
    </rPh>
    <rPh sb="3" eb="4">
      <t>カ</t>
    </rPh>
    <rPh sb="8" eb="10">
      <t>カビン</t>
    </rPh>
    <rPh sb="18" eb="19">
      <t>チイ</t>
    </rPh>
    <rPh sb="22" eb="23">
      <t>ハナ</t>
    </rPh>
    <rPh sb="29" eb="31">
      <t>カビン</t>
    </rPh>
    <rPh sb="32" eb="33">
      <t>ウ</t>
    </rPh>
    <rPh sb="40" eb="41">
      <t>カザ</t>
    </rPh>
    <rPh sb="48" eb="50">
      <t>ハヤ</t>
    </rPh>
    <phoneticPr fontId="4"/>
  </si>
  <si>
    <t>英国製小さな花瓶</t>
    <rPh sb="0" eb="2">
      <t>エイコク</t>
    </rPh>
    <rPh sb="2" eb="3">
      <t>セイ</t>
    </rPh>
    <rPh sb="3" eb="4">
      <t>チイ</t>
    </rPh>
    <rPh sb="6" eb="8">
      <t>カビン</t>
    </rPh>
    <phoneticPr fontId="4"/>
  </si>
  <si>
    <t>N1-0024~</t>
    <phoneticPr fontId="4"/>
  </si>
  <si>
    <t>少しずつテイストの違うグラス達です。どれがお好みでしょうか？</t>
    <rPh sb="0" eb="1">
      <t>スコ</t>
    </rPh>
    <rPh sb="9" eb="10">
      <t>チガ</t>
    </rPh>
    <rPh sb="14" eb="15">
      <t>タチ</t>
    </rPh>
    <rPh sb="22" eb="23">
      <t>コノ</t>
    </rPh>
    <phoneticPr fontId="4"/>
  </si>
  <si>
    <t>フランス製1950年代のワイングラス</t>
    <rPh sb="4" eb="5">
      <t>セイ</t>
    </rPh>
    <rPh sb="9" eb="10">
      <t>ネン</t>
    </rPh>
    <rPh sb="10" eb="11">
      <t>ダイ</t>
    </rPh>
    <phoneticPr fontId="4"/>
  </si>
  <si>
    <t>B5-0005~</t>
    <phoneticPr fontId="4"/>
  </si>
  <si>
    <t>1950～1980年代のスエーデンの小物を集めてみました</t>
    <rPh sb="9" eb="10">
      <t>ネン</t>
    </rPh>
    <rPh sb="10" eb="11">
      <t>ダイ</t>
    </rPh>
    <rPh sb="18" eb="20">
      <t>コモノ</t>
    </rPh>
    <rPh sb="21" eb="22">
      <t>アツ</t>
    </rPh>
    <phoneticPr fontId="4"/>
  </si>
  <si>
    <t>お手軽な北欧の小物</t>
    <rPh sb="1" eb="3">
      <t>テガル</t>
    </rPh>
    <rPh sb="4" eb="6">
      <t>ホクオウ</t>
    </rPh>
    <rPh sb="7" eb="9">
      <t>コモノ</t>
    </rPh>
    <phoneticPr fontId="4"/>
  </si>
  <si>
    <t>A1-0035他</t>
    <rPh sb="7" eb="8">
      <t>ホカ</t>
    </rPh>
    <phoneticPr fontId="4"/>
  </si>
  <si>
    <t>1895年前後にイギリスで作られた、海外でも人気のシリーズです。ガラスの爽快感も加工の精密さも素晴らしい出来栄え。海外のネットで購入するよりお得な価格設定になっています。</t>
    <rPh sb="4" eb="5">
      <t>ネン</t>
    </rPh>
    <rPh sb="5" eb="7">
      <t>ゼンゴ</t>
    </rPh>
    <rPh sb="13" eb="14">
      <t>ツク</t>
    </rPh>
    <rPh sb="18" eb="20">
      <t>カイガイ</t>
    </rPh>
    <rPh sb="22" eb="24">
      <t>ニンキ</t>
    </rPh>
    <rPh sb="36" eb="39">
      <t>ソウカイカン</t>
    </rPh>
    <rPh sb="40" eb="42">
      <t>カコウ</t>
    </rPh>
    <rPh sb="43" eb="45">
      <t>セイミツ</t>
    </rPh>
    <rPh sb="47" eb="49">
      <t>スバ</t>
    </rPh>
    <rPh sb="52" eb="55">
      <t>デキバ</t>
    </rPh>
    <rPh sb="57" eb="59">
      <t>カイガイ</t>
    </rPh>
    <rPh sb="64" eb="66">
      <t>コウニュウ</t>
    </rPh>
    <rPh sb="71" eb="72">
      <t>トク</t>
    </rPh>
    <rPh sb="73" eb="75">
      <t>カカク</t>
    </rPh>
    <rPh sb="75" eb="77">
      <t>セッテイ</t>
    </rPh>
    <phoneticPr fontId="4"/>
  </si>
  <si>
    <t>Davison's pearline シリーズ</t>
    <phoneticPr fontId="4"/>
  </si>
  <si>
    <t>A6-0028~0032</t>
    <phoneticPr fontId="4"/>
  </si>
  <si>
    <t>ホーロー</t>
    <phoneticPr fontId="4"/>
  </si>
  <si>
    <t>X-0001</t>
    <phoneticPr fontId="4"/>
  </si>
  <si>
    <t>A-025</t>
  </si>
  <si>
    <t>A-024</t>
  </si>
  <si>
    <t>A-023</t>
  </si>
  <si>
    <t>N1-0031</t>
  </si>
  <si>
    <t>N1-0030</t>
  </si>
  <si>
    <t>N1-0029</t>
  </si>
  <si>
    <t>N1-0028</t>
  </si>
  <si>
    <t>N1-0027</t>
  </si>
  <si>
    <t>N1-0026</t>
  </si>
  <si>
    <t>N1-0025</t>
  </si>
  <si>
    <t>N1-0024</t>
    <phoneticPr fontId="4"/>
  </si>
  <si>
    <t>N1-0023</t>
  </si>
  <si>
    <t>A-029</t>
  </si>
  <si>
    <t>Yellow vase</t>
    <phoneticPr fontId="4"/>
  </si>
  <si>
    <t>N1-0022</t>
  </si>
  <si>
    <t>A-028</t>
  </si>
  <si>
    <t>white pot</t>
    <phoneticPr fontId="4"/>
  </si>
  <si>
    <t>N1-0021</t>
  </si>
  <si>
    <t>A-027</t>
  </si>
  <si>
    <t>England</t>
    <phoneticPr fontId="4"/>
  </si>
  <si>
    <t>Pot set</t>
    <phoneticPr fontId="4"/>
  </si>
  <si>
    <t>N1-0020</t>
    <phoneticPr fontId="4"/>
  </si>
  <si>
    <t>A-026</t>
  </si>
  <si>
    <t>染め直したアンディークの大判フレンチリネン</t>
    <rPh sb="0" eb="1">
      <t>ソ</t>
    </rPh>
    <rPh sb="2" eb="3">
      <t>ナオ</t>
    </rPh>
    <rPh sb="12" eb="14">
      <t>オオバン</t>
    </rPh>
    <phoneticPr fontId="4"/>
  </si>
  <si>
    <t>F3-0004</t>
  </si>
  <si>
    <t>F-012</t>
  </si>
  <si>
    <t>Italy</t>
    <phoneticPr fontId="4"/>
  </si>
  <si>
    <t>Linen sheet</t>
    <phoneticPr fontId="4"/>
  </si>
  <si>
    <t>F3-0003</t>
  </si>
  <si>
    <t>F-009</t>
  </si>
  <si>
    <t>Rag</t>
    <phoneticPr fontId="4"/>
  </si>
  <si>
    <t>F3-0002</t>
  </si>
  <si>
    <t>F-008</t>
  </si>
  <si>
    <t>Afganistan</t>
    <phoneticPr fontId="4"/>
  </si>
  <si>
    <t>F3-0001</t>
    <phoneticPr fontId="4"/>
  </si>
  <si>
    <t>F-007</t>
  </si>
  <si>
    <t>matt</t>
    <phoneticPr fontId="4"/>
  </si>
  <si>
    <t>F2-0003</t>
  </si>
  <si>
    <t>F-006</t>
  </si>
  <si>
    <t>F2-0002</t>
  </si>
  <si>
    <t>F-005</t>
  </si>
  <si>
    <t>F2-0001</t>
    <phoneticPr fontId="4"/>
  </si>
  <si>
    <t>F-004</t>
    <phoneticPr fontId="4"/>
  </si>
  <si>
    <t>Clokc</t>
    <phoneticPr fontId="4"/>
  </si>
  <si>
    <t>E5-0001</t>
    <phoneticPr fontId="4"/>
  </si>
  <si>
    <t>G-001</t>
    <phoneticPr fontId="4"/>
  </si>
  <si>
    <t>絵画（夢見る王）</t>
    <rPh sb="0" eb="2">
      <t>カイガ</t>
    </rPh>
    <rPh sb="3" eb="5">
      <t>ユメミ</t>
    </rPh>
    <rPh sb="6" eb="7">
      <t>オウ</t>
    </rPh>
    <phoneticPr fontId="4"/>
  </si>
  <si>
    <t>E3-0004</t>
  </si>
  <si>
    <t>F-010</t>
  </si>
  <si>
    <t>絵画（咲き誇る花達）</t>
    <rPh sb="0" eb="2">
      <t>カイガ</t>
    </rPh>
    <rPh sb="3" eb="4">
      <t>サ</t>
    </rPh>
    <rPh sb="5" eb="6">
      <t>ホコ</t>
    </rPh>
    <rPh sb="7" eb="9">
      <t>ハナタチ</t>
    </rPh>
    <phoneticPr fontId="4"/>
  </si>
  <si>
    <t>E3-0003</t>
  </si>
  <si>
    <t>A-020</t>
    <phoneticPr fontId="4"/>
  </si>
  <si>
    <t>絵画(英国の街角）</t>
    <rPh sb="0" eb="2">
      <t>カイガ</t>
    </rPh>
    <rPh sb="3" eb="5">
      <t>エイコク</t>
    </rPh>
    <rPh sb="6" eb="8">
      <t>マチカド</t>
    </rPh>
    <phoneticPr fontId="4"/>
  </si>
  <si>
    <t>E3-0002</t>
  </si>
  <si>
    <t>A-009</t>
    <phoneticPr fontId="4"/>
  </si>
  <si>
    <t>絵画（店主と紳士の談笑）</t>
    <rPh sb="0" eb="2">
      <t>カイガ</t>
    </rPh>
    <rPh sb="3" eb="5">
      <t>テンシュ</t>
    </rPh>
    <rPh sb="6" eb="8">
      <t>シンシ</t>
    </rPh>
    <rPh sb="9" eb="11">
      <t>ダンショウ</t>
    </rPh>
    <phoneticPr fontId="4"/>
  </si>
  <si>
    <t>E3-0001</t>
    <phoneticPr fontId="4"/>
  </si>
  <si>
    <t>A-008</t>
    <phoneticPr fontId="4"/>
  </si>
  <si>
    <t>リメイクのリネンのバックパック（ベージュ）</t>
    <phoneticPr fontId="4"/>
  </si>
  <si>
    <t>E2-0003</t>
  </si>
  <si>
    <t>リメイクのリネンのバックパック（チャコールグレー）</t>
    <phoneticPr fontId="4"/>
  </si>
  <si>
    <t>E2-0002</t>
    <phoneticPr fontId="4"/>
  </si>
  <si>
    <t>F-011</t>
  </si>
  <si>
    <t>薄いイエローに花柄がキレイなエッチングガラス・シェードとランプのセット</t>
    <rPh sb="0" eb="1">
      <t>ウス</t>
    </rPh>
    <rPh sb="7" eb="9">
      <t>ハナガラ</t>
    </rPh>
    <phoneticPr fontId="4"/>
  </si>
  <si>
    <t>D2-0008</t>
  </si>
  <si>
    <t>透明ベースに乳白色の色付けで美しい、Vaseline（ヴァセリン）シェードとランプのセット、</t>
    <rPh sb="14" eb="15">
      <t>ウツク</t>
    </rPh>
    <phoneticPr fontId="4"/>
  </si>
  <si>
    <t>D2-0007</t>
  </si>
  <si>
    <t>レトロの味わいがたまらないテーブルライト</t>
    <rPh sb="4" eb="5">
      <t>アジ</t>
    </rPh>
    <phoneticPr fontId="4"/>
  </si>
  <si>
    <t>D1-0004</t>
    <phoneticPr fontId="4"/>
  </si>
  <si>
    <t>Holland</t>
    <phoneticPr fontId="4"/>
  </si>
  <si>
    <t>Wood box</t>
    <phoneticPr fontId="4"/>
  </si>
  <si>
    <t>C-004</t>
  </si>
  <si>
    <t>French</t>
    <phoneticPr fontId="4"/>
  </si>
  <si>
    <t>ちょっとラフでシャビーなスツール</t>
    <phoneticPr fontId="4"/>
  </si>
  <si>
    <t>C-003</t>
  </si>
  <si>
    <t>無骨で頑丈なハイスツール</t>
    <rPh sb="0" eb="2">
      <t>ブコツ</t>
    </rPh>
    <rPh sb="3" eb="5">
      <t>ガンジョウ</t>
    </rPh>
    <phoneticPr fontId="4"/>
  </si>
  <si>
    <t>C-002</t>
  </si>
  <si>
    <t>Middle stool</t>
    <phoneticPr fontId="4"/>
  </si>
  <si>
    <t>C3-0027</t>
    <phoneticPr fontId="4"/>
  </si>
  <si>
    <t>C-001</t>
    <phoneticPr fontId="4"/>
  </si>
  <si>
    <t>（割れ）</t>
    <rPh sb="1" eb="2">
      <t>ワ</t>
    </rPh>
    <phoneticPr fontId="4"/>
  </si>
  <si>
    <t>B5-0010</t>
  </si>
  <si>
    <t>フランス製　赤のワイングラス（シンプル）</t>
    <rPh sb="4" eb="5">
      <t>セイ</t>
    </rPh>
    <rPh sb="6" eb="7">
      <t>アカ</t>
    </rPh>
    <phoneticPr fontId="4"/>
  </si>
  <si>
    <t>B5-0009</t>
  </si>
  <si>
    <t>グラスカップ</t>
    <phoneticPr fontId="4"/>
  </si>
  <si>
    <t>フランス製　赤のワイングラス（チェイサー型）</t>
    <rPh sb="4" eb="5">
      <t>セイ</t>
    </rPh>
    <rPh sb="6" eb="7">
      <t>アカ</t>
    </rPh>
    <rPh sb="20" eb="21">
      <t>ガタ</t>
    </rPh>
    <phoneticPr fontId="4"/>
  </si>
  <si>
    <t>B5-0008</t>
  </si>
  <si>
    <t>フランス製　赤のワイングラス（スタイリッシュな全面赤）</t>
    <rPh sb="4" eb="5">
      <t>セイ</t>
    </rPh>
    <rPh sb="6" eb="7">
      <t>アカ</t>
    </rPh>
    <rPh sb="23" eb="25">
      <t>ゼンメン</t>
    </rPh>
    <rPh sb="25" eb="26">
      <t>アカ</t>
    </rPh>
    <phoneticPr fontId="4"/>
  </si>
  <si>
    <t>B5-0007</t>
  </si>
  <si>
    <t>フランス製　赤のワイングラス（取っ手にボール）</t>
    <rPh sb="4" eb="5">
      <t>セイ</t>
    </rPh>
    <rPh sb="6" eb="7">
      <t>アカ</t>
    </rPh>
    <rPh sb="15" eb="16">
      <t>ト</t>
    </rPh>
    <rPh sb="17" eb="18">
      <t>テ</t>
    </rPh>
    <phoneticPr fontId="4"/>
  </si>
  <si>
    <t>B5-0006</t>
  </si>
  <si>
    <t>B-005</t>
  </si>
  <si>
    <t>B5-0005</t>
  </si>
  <si>
    <t>B5-0004</t>
  </si>
  <si>
    <t>Scotland</t>
    <phoneticPr fontId="4"/>
  </si>
  <si>
    <t>リキュールグラス6個セット　背が高くて鮮やかな6色</t>
    <rPh sb="9" eb="10">
      <t>コ</t>
    </rPh>
    <rPh sb="14" eb="15">
      <t>セ</t>
    </rPh>
    <rPh sb="16" eb="17">
      <t>タカ</t>
    </rPh>
    <rPh sb="19" eb="20">
      <t>アザ</t>
    </rPh>
    <rPh sb="24" eb="25">
      <t>ショク</t>
    </rPh>
    <phoneticPr fontId="4"/>
  </si>
  <si>
    <t>B5-0003</t>
  </si>
  <si>
    <t>B-010</t>
    <phoneticPr fontId="4"/>
  </si>
  <si>
    <t>B5-0002</t>
  </si>
  <si>
    <t>フランス製グリーンのグラス５個セット</t>
    <rPh sb="4" eb="5">
      <t>セイ</t>
    </rPh>
    <rPh sb="14" eb="15">
      <t>コ</t>
    </rPh>
    <phoneticPr fontId="4"/>
  </si>
  <si>
    <t>B5-0001</t>
    <phoneticPr fontId="4"/>
  </si>
  <si>
    <t>B-004</t>
    <phoneticPr fontId="4"/>
  </si>
  <si>
    <t>ホワイト・ホウロウの大きめジャグ</t>
    <rPh sb="10" eb="11">
      <t>オオ</t>
    </rPh>
    <phoneticPr fontId="4"/>
  </si>
  <si>
    <t>B4-0038</t>
  </si>
  <si>
    <t>まみこ</t>
    <phoneticPr fontId="4"/>
  </si>
  <si>
    <t>深い茶色のジャグ</t>
    <rPh sb="0" eb="1">
      <t>フカ</t>
    </rPh>
    <rPh sb="2" eb="4">
      <t>チャイロ</t>
    </rPh>
    <phoneticPr fontId="4"/>
  </si>
  <si>
    <t>B4-0037</t>
  </si>
  <si>
    <t>黄土色の調理器具入れ</t>
    <rPh sb="0" eb="2">
      <t>オウド</t>
    </rPh>
    <rPh sb="2" eb="3">
      <t>イロ</t>
    </rPh>
    <rPh sb="4" eb="6">
      <t>チョウリ</t>
    </rPh>
    <rPh sb="6" eb="8">
      <t>キグ</t>
    </rPh>
    <rPh sb="8" eb="9">
      <t>イ</t>
    </rPh>
    <phoneticPr fontId="4"/>
  </si>
  <si>
    <t>B4-0036</t>
  </si>
  <si>
    <t>Sweden</t>
    <phoneticPr fontId="4"/>
  </si>
  <si>
    <t>格子模様が北欧らしい小さな水差し</t>
    <rPh sb="0" eb="2">
      <t>コウシ</t>
    </rPh>
    <rPh sb="2" eb="4">
      <t>モヨウ</t>
    </rPh>
    <rPh sb="5" eb="7">
      <t>ホクオウ</t>
    </rPh>
    <rPh sb="10" eb="11">
      <t>チイ</t>
    </rPh>
    <rPh sb="13" eb="15">
      <t>ミズサ</t>
    </rPh>
    <phoneticPr fontId="4"/>
  </si>
  <si>
    <t>ホワイト＆ブルーのスェディッシュ水差し</t>
    <rPh sb="16" eb="18">
      <t>ミズサ</t>
    </rPh>
    <phoneticPr fontId="4"/>
  </si>
  <si>
    <t>B4-0035</t>
    <phoneticPr fontId="4"/>
  </si>
  <si>
    <t>B-022</t>
  </si>
  <si>
    <t>Swidish黒を基調にした砂糖とクレーム入れのセット</t>
    <rPh sb="7" eb="8">
      <t>クロ</t>
    </rPh>
    <rPh sb="9" eb="11">
      <t>キチョウ</t>
    </rPh>
    <rPh sb="14" eb="16">
      <t>サトウ</t>
    </rPh>
    <rPh sb="21" eb="22">
      <t>イ</t>
    </rPh>
    <phoneticPr fontId="4"/>
  </si>
  <si>
    <t>B4-0034</t>
  </si>
  <si>
    <t>B-024</t>
  </si>
  <si>
    <t>Rumania</t>
    <phoneticPr fontId="4"/>
  </si>
  <si>
    <t>Jar</t>
    <phoneticPr fontId="4"/>
  </si>
  <si>
    <t>B4-0033</t>
  </si>
  <si>
    <t>A-021</t>
    <phoneticPr fontId="4"/>
  </si>
  <si>
    <t>Small jar</t>
    <phoneticPr fontId="4"/>
  </si>
  <si>
    <t>B4-0032</t>
  </si>
  <si>
    <t>A-014</t>
  </si>
  <si>
    <t>B4-0031</t>
  </si>
  <si>
    <t>A-013</t>
  </si>
  <si>
    <t>Sugar pot</t>
    <phoneticPr fontId="4"/>
  </si>
  <si>
    <t>B4-0030</t>
  </si>
  <si>
    <t>A-012</t>
  </si>
  <si>
    <t>B4-0029</t>
  </si>
  <si>
    <t>A-011</t>
    <phoneticPr fontId="4"/>
  </si>
  <si>
    <t>Milk pot</t>
    <phoneticPr fontId="4"/>
  </si>
  <si>
    <t>B4-0028</t>
  </si>
  <si>
    <t>B-003</t>
  </si>
  <si>
    <t>B4-0027</t>
  </si>
  <si>
    <t>B-002</t>
  </si>
  <si>
    <t>B4-0026</t>
    <phoneticPr fontId="4"/>
  </si>
  <si>
    <t>B-001</t>
    <phoneticPr fontId="4"/>
  </si>
  <si>
    <t>Cup set</t>
    <phoneticPr fontId="4"/>
  </si>
  <si>
    <t>B2-0005</t>
    <phoneticPr fontId="4"/>
  </si>
  <si>
    <t>B-006</t>
    <phoneticPr fontId="4"/>
  </si>
  <si>
    <t>plate</t>
    <phoneticPr fontId="4"/>
  </si>
  <si>
    <t>A8-0026</t>
  </si>
  <si>
    <t>A-015</t>
  </si>
  <si>
    <t>Pine, 1950</t>
    <phoneticPr fontId="4"/>
  </si>
  <si>
    <t>Hook</t>
    <phoneticPr fontId="4"/>
  </si>
  <si>
    <t>A8-0025</t>
  </si>
  <si>
    <t>A-010</t>
    <phoneticPr fontId="4"/>
  </si>
  <si>
    <t>A8-0024</t>
  </si>
  <si>
    <t>A-007</t>
  </si>
  <si>
    <t>Hunging Hook</t>
    <phoneticPr fontId="4"/>
  </si>
  <si>
    <t>A8-0023</t>
  </si>
  <si>
    <t>A-006</t>
  </si>
  <si>
    <t>1950 remake</t>
    <phoneticPr fontId="4"/>
  </si>
  <si>
    <t>India</t>
    <phoneticPr fontId="4"/>
  </si>
  <si>
    <t>A8-0022</t>
  </si>
  <si>
    <t>A-005</t>
  </si>
  <si>
    <t>A8-0021</t>
  </si>
  <si>
    <t>A-004</t>
  </si>
  <si>
    <t>A8-0020</t>
  </si>
  <si>
    <t>A-003</t>
  </si>
  <si>
    <t>A8-0019</t>
  </si>
  <si>
    <t>A-002</t>
  </si>
  <si>
    <t>A8-0018</t>
    <phoneticPr fontId="4"/>
  </si>
  <si>
    <t>A-001</t>
    <phoneticPr fontId="4"/>
  </si>
  <si>
    <t>フレンチ　切り子の盃　(1900年代）</t>
    <rPh sb="5" eb="6">
      <t>キ</t>
    </rPh>
    <rPh sb="7" eb="8">
      <t>コ</t>
    </rPh>
    <rPh sb="9" eb="10">
      <t>サカズキ</t>
    </rPh>
    <rPh sb="16" eb="17">
      <t>ネン</t>
    </rPh>
    <rPh sb="17" eb="18">
      <t>ダイ</t>
    </rPh>
    <phoneticPr fontId="4"/>
  </si>
  <si>
    <t>A6-0034</t>
  </si>
  <si>
    <t>B-016</t>
  </si>
  <si>
    <t>透き通る爽やかさのブルーGrass Basket</t>
    <rPh sb="0" eb="1">
      <t>ス</t>
    </rPh>
    <rPh sb="2" eb="3">
      <t>トオ</t>
    </rPh>
    <rPh sb="4" eb="5">
      <t>サワ</t>
    </rPh>
    <phoneticPr fontId="4"/>
  </si>
  <si>
    <t>A6-0033</t>
  </si>
  <si>
    <t>B-015</t>
  </si>
  <si>
    <t>Lady Chippendale' という名前のカップ状Pearlineグラス</t>
    <rPh sb="21" eb="23">
      <t>ナマエ</t>
    </rPh>
    <rPh sb="27" eb="28">
      <t>ジョウ</t>
    </rPh>
    <phoneticPr fontId="4"/>
  </si>
  <si>
    <t>A6-0032</t>
  </si>
  <si>
    <t>B-014</t>
  </si>
  <si>
    <t>Pearlineのブルーのグラデーションが美しい水差し</t>
    <rPh sb="21" eb="22">
      <t>ウツク</t>
    </rPh>
    <rPh sb="24" eb="26">
      <t>ミズサ</t>
    </rPh>
    <phoneticPr fontId="4"/>
  </si>
  <si>
    <t>A6-0031</t>
  </si>
  <si>
    <t>B-013</t>
  </si>
  <si>
    <t>Davisonによる作品。
Victoria Reg. number　212684
メーカー（製造地）：Davidson's（英国）
製造年度：1893年（登録、製造は1895年前後）</t>
    <phoneticPr fontId="4"/>
  </si>
  <si>
    <t>とても爽やかなブルーの器です</t>
    <rPh sb="3" eb="4">
      <t>サワ</t>
    </rPh>
    <rPh sb="11" eb="12">
      <t>ウツワ</t>
    </rPh>
    <phoneticPr fontId="4"/>
  </si>
  <si>
    <t>"War of roses"と名付けられたPearlineグラス</t>
    <rPh sb="15" eb="17">
      <t>ナヅ</t>
    </rPh>
    <phoneticPr fontId="4"/>
  </si>
  <si>
    <t>A6-0030</t>
  </si>
  <si>
    <t>B-012</t>
  </si>
  <si>
    <t>George Davidsonによる、ビクトリアン時代の花瓶。花びら型の足元も可愛い</t>
    <rPh sb="25" eb="27">
      <t>ジダイ</t>
    </rPh>
    <rPh sb="28" eb="30">
      <t>カビン</t>
    </rPh>
    <rPh sb="31" eb="32">
      <t>ハナ</t>
    </rPh>
    <rPh sb="34" eb="35">
      <t>ガタ</t>
    </rPh>
    <rPh sb="36" eb="38">
      <t>アシモト</t>
    </rPh>
    <rPh sb="39" eb="41">
      <t>カワイ</t>
    </rPh>
    <phoneticPr fontId="4"/>
  </si>
  <si>
    <t>蛍光ガラスが使われた黄色のガラス花瓶</t>
    <rPh sb="0" eb="2">
      <t>ケイコウ</t>
    </rPh>
    <rPh sb="6" eb="7">
      <t>ツカ</t>
    </rPh>
    <rPh sb="10" eb="12">
      <t>キイロ</t>
    </rPh>
    <rPh sb="16" eb="18">
      <t>カビン</t>
    </rPh>
    <phoneticPr fontId="4"/>
  </si>
  <si>
    <t>A6-0029</t>
  </si>
  <si>
    <t>A-018</t>
  </si>
  <si>
    <t>ビクトリア時代の１９世紀後半にイギリスで作られたもの。
Jugには金色の文字で「A Present from Brighton」と書かれています。
製造年度：1890年代</t>
    <phoneticPr fontId="4"/>
  </si>
  <si>
    <t>”A Present from Brighton"と印刷されたJugとBreakerのセット</t>
    <rPh sb="26" eb="28">
      <t>インサツ</t>
    </rPh>
    <phoneticPr fontId="4"/>
  </si>
  <si>
    <t>A6-0028</t>
  </si>
  <si>
    <t>A-017</t>
  </si>
  <si>
    <t>Bohemian</t>
    <phoneticPr fontId="4"/>
  </si>
  <si>
    <t xml:space="preserve">メーカー（製造地）：ボヘミアン（チェコ）
サイズ（約）　：   幅 Φ6.7 X 高さ13cm、開口部Φ2.4cm
製造年度：1920年代
</t>
    <phoneticPr fontId="4"/>
  </si>
  <si>
    <t>1920年代に作られた華やかな一品です</t>
    <rPh sb="4" eb="5">
      <t>ネン</t>
    </rPh>
    <rPh sb="5" eb="6">
      <t>ダイ</t>
    </rPh>
    <rPh sb="7" eb="8">
      <t>ツク</t>
    </rPh>
    <rPh sb="11" eb="12">
      <t>ハナ</t>
    </rPh>
    <rPh sb="15" eb="17">
      <t>イッピン</t>
    </rPh>
    <phoneticPr fontId="4"/>
  </si>
  <si>
    <t>白と金色のエナメルペイントが鮮やかな赤のボヘミアン花瓶</t>
    <rPh sb="0" eb="1">
      <t>シロ</t>
    </rPh>
    <rPh sb="2" eb="4">
      <t>キンイロ</t>
    </rPh>
    <rPh sb="14" eb="15">
      <t>アザ</t>
    </rPh>
    <rPh sb="18" eb="19">
      <t>アカ</t>
    </rPh>
    <rPh sb="25" eb="27">
      <t>カビン</t>
    </rPh>
    <phoneticPr fontId="4"/>
  </si>
  <si>
    <t>A6-0027</t>
    <phoneticPr fontId="4"/>
  </si>
  <si>
    <t>A-016</t>
  </si>
  <si>
    <t>Pooleの絵皿（イギリスの四季）４枚セット</t>
    <rPh sb="6" eb="8">
      <t>エザラ</t>
    </rPh>
    <rPh sb="14" eb="16">
      <t>シキ</t>
    </rPh>
    <rPh sb="18" eb="19">
      <t>マイ</t>
    </rPh>
    <phoneticPr fontId="4"/>
  </si>
  <si>
    <t>A5-0010</t>
    <phoneticPr fontId="4"/>
  </si>
  <si>
    <t>A-022</t>
    <phoneticPr fontId="4"/>
  </si>
  <si>
    <t>英国製　上だけ薄茶色の大き目花瓶</t>
    <rPh sb="0" eb="2">
      <t>エイコク</t>
    </rPh>
    <rPh sb="2" eb="3">
      <t>セイ</t>
    </rPh>
    <rPh sb="4" eb="5">
      <t>ウエ</t>
    </rPh>
    <rPh sb="7" eb="8">
      <t>ウス</t>
    </rPh>
    <rPh sb="8" eb="10">
      <t>チャイロ</t>
    </rPh>
    <rPh sb="11" eb="12">
      <t>オオ</t>
    </rPh>
    <rPh sb="13" eb="14">
      <t>メ</t>
    </rPh>
    <rPh sb="14" eb="16">
      <t>カビン</t>
    </rPh>
    <phoneticPr fontId="4"/>
  </si>
  <si>
    <t>A1-0046</t>
  </si>
  <si>
    <t>Pot</t>
    <phoneticPr fontId="4"/>
  </si>
  <si>
    <t>A1-0045</t>
  </si>
  <si>
    <t>A-032</t>
  </si>
  <si>
    <t>A1-0044</t>
  </si>
  <si>
    <t>A-031</t>
  </si>
  <si>
    <t>A1-0043</t>
  </si>
  <si>
    <t>A-030</t>
  </si>
  <si>
    <t>Vase</t>
    <phoneticPr fontId="4"/>
  </si>
  <si>
    <t>A1-0042</t>
  </si>
  <si>
    <t>B-023</t>
  </si>
  <si>
    <t>Light stand</t>
    <phoneticPr fontId="4"/>
  </si>
  <si>
    <t>A1-0040</t>
  </si>
  <si>
    <t>B-021</t>
  </si>
  <si>
    <t>A1-0039</t>
  </si>
  <si>
    <t>B-020</t>
  </si>
  <si>
    <t>A1-0038</t>
  </si>
  <si>
    <t>B-019</t>
  </si>
  <si>
    <t>薄い黄色に素朴なお花が手書きされている花瓶</t>
    <rPh sb="0" eb="1">
      <t>ウス</t>
    </rPh>
    <rPh sb="2" eb="4">
      <t>キイロ</t>
    </rPh>
    <rPh sb="5" eb="7">
      <t>ソボク</t>
    </rPh>
    <rPh sb="9" eb="10">
      <t>ハナ</t>
    </rPh>
    <rPh sb="11" eb="13">
      <t>テガ</t>
    </rPh>
    <rPh sb="19" eb="21">
      <t>カビン</t>
    </rPh>
    <phoneticPr fontId="4"/>
  </si>
  <si>
    <t>A1-0037</t>
  </si>
  <si>
    <t>B-018</t>
  </si>
  <si>
    <t>Swidishの土色の小さな花瓶</t>
    <rPh sb="8" eb="10">
      <t>ツチイロ</t>
    </rPh>
    <rPh sb="11" eb="12">
      <t>チイ</t>
    </rPh>
    <rPh sb="14" eb="16">
      <t>カビン</t>
    </rPh>
    <phoneticPr fontId="4"/>
  </si>
  <si>
    <t>A1-0036</t>
  </si>
  <si>
    <t>B-017</t>
    <phoneticPr fontId="4"/>
  </si>
  <si>
    <t>Blue pot</t>
    <phoneticPr fontId="4"/>
  </si>
  <si>
    <t>A1-0035</t>
  </si>
  <si>
    <t>B-011</t>
    <phoneticPr fontId="4"/>
  </si>
  <si>
    <t>white vase</t>
    <phoneticPr fontId="4"/>
  </si>
  <si>
    <t>A1-0034</t>
  </si>
  <si>
    <t>A-019</t>
  </si>
  <si>
    <t>Germany</t>
    <phoneticPr fontId="4"/>
  </si>
  <si>
    <t>Pottery vase</t>
    <phoneticPr fontId="4"/>
  </si>
  <si>
    <t>A1-0033</t>
  </si>
  <si>
    <t>B-009</t>
  </si>
  <si>
    <t>ドイツMettlach社の個性的な水差しです。底部分に社名とお城のロゴが見られます。
作風から1900年代に作られたものと推定されます。
花瓶に分類しておりますが、本棚や机の上に置いていただくと、くすっと微笑んでしまうアイコンになるかもしれません。</t>
    <phoneticPr fontId="4"/>
  </si>
  <si>
    <t>ドイツ製　ちょっと独特の形と色使いの個性的な花瓶</t>
    <phoneticPr fontId="4"/>
  </si>
  <si>
    <t>A1-0032</t>
  </si>
  <si>
    <t>B-008</t>
  </si>
  <si>
    <t>A1-0031</t>
    <phoneticPr fontId="4"/>
  </si>
  <si>
    <t>B-007</t>
    <phoneticPr fontId="4"/>
  </si>
  <si>
    <t>在庫</t>
    <rPh sb="0" eb="2">
      <t>ザイコ</t>
    </rPh>
    <phoneticPr fontId="4"/>
  </si>
  <si>
    <t>対象原価</t>
    <rPh sb="0" eb="2">
      <t>タイショウ</t>
    </rPh>
    <rPh sb="2" eb="4">
      <t>ゲンカ</t>
    </rPh>
    <phoneticPr fontId="4"/>
  </si>
  <si>
    <t>実売価</t>
    <rPh sb="0" eb="1">
      <t>ジツ</t>
    </rPh>
    <rPh sb="1" eb="3">
      <t>バイカ</t>
    </rPh>
    <phoneticPr fontId="4"/>
  </si>
  <si>
    <t>運賃込み</t>
    <rPh sb="0" eb="2">
      <t>ウンチン</t>
    </rPh>
    <rPh sb="2" eb="3">
      <t>コ</t>
    </rPh>
    <phoneticPr fontId="4"/>
  </si>
  <si>
    <t>原価(円）</t>
    <rPh sb="0" eb="2">
      <t>ゲンカ</t>
    </rPh>
    <rPh sb="3" eb="4">
      <t>エン</t>
    </rPh>
    <phoneticPr fontId="4"/>
  </si>
  <si>
    <t>no</t>
    <phoneticPr fontId="4"/>
  </si>
  <si>
    <t>dealer</t>
    <phoneticPr fontId="4"/>
  </si>
  <si>
    <t>stock</t>
    <phoneticPr fontId="4"/>
  </si>
  <si>
    <t>カテゴリー</t>
    <phoneticPr fontId="4"/>
  </si>
  <si>
    <t>品名</t>
    <rPh sb="0" eb="2">
      <t>ヒンメイ</t>
    </rPh>
    <phoneticPr fontId="4"/>
  </si>
  <si>
    <t>原価</t>
    <rPh sb="0" eb="2">
      <t>ゲンカ</t>
    </rPh>
    <phoneticPr fontId="4"/>
  </si>
  <si>
    <t>円</t>
    <rPh sb="0" eb="1">
      <t>エン</t>
    </rPh>
    <phoneticPr fontId="4"/>
  </si>
  <si>
    <t>売価</t>
    <rPh sb="0" eb="2">
      <t>バイカ</t>
    </rPh>
    <phoneticPr fontId="4"/>
  </si>
  <si>
    <t>remark</t>
    <phoneticPr fontId="4"/>
  </si>
  <si>
    <t>写真</t>
    <rPh sb="0" eb="2">
      <t>シャシン</t>
    </rPh>
    <phoneticPr fontId="4"/>
  </si>
  <si>
    <t>収入</t>
    <rPh sb="0" eb="2">
      <t>シュウニュウ</t>
    </rPh>
    <phoneticPr fontId="4"/>
  </si>
  <si>
    <t>花瓶が載せられるハートの壁掛け</t>
    <rPh sb="0" eb="2">
      <t>カビン</t>
    </rPh>
    <rPh sb="3" eb="4">
      <t>ノ</t>
    </rPh>
    <rPh sb="12" eb="14">
      <t>カベカ</t>
    </rPh>
    <phoneticPr fontId="4"/>
  </si>
  <si>
    <t>C1-0020</t>
    <phoneticPr fontId="4"/>
  </si>
  <si>
    <t>オークの可愛いチャイルドデスクとチェアー2個のセット</t>
    <rPh sb="4" eb="6">
      <t>カワイ</t>
    </rPh>
    <rPh sb="21" eb="22">
      <t>コ</t>
    </rPh>
    <phoneticPr fontId="4"/>
  </si>
  <si>
    <t>OAK,1910</t>
    <phoneticPr fontId="4"/>
  </si>
  <si>
    <t>C1-0021</t>
    <phoneticPr fontId="4"/>
  </si>
  <si>
    <t>Georgian のライティングデスク</t>
    <phoneticPr fontId="4"/>
  </si>
  <si>
    <t>ﾏﾎｶﾞﾆｰ､1790</t>
    <phoneticPr fontId="4"/>
  </si>
  <si>
    <t>C1-0022</t>
  </si>
  <si>
    <t>18世紀のサイドデスク</t>
    <rPh sb="2" eb="4">
      <t>セイキ</t>
    </rPh>
    <phoneticPr fontId="4"/>
  </si>
  <si>
    <t>OAK</t>
    <phoneticPr fontId="4"/>
  </si>
  <si>
    <t>C18</t>
    <phoneticPr fontId="4"/>
  </si>
  <si>
    <t>C1-0023</t>
    <phoneticPr fontId="4"/>
  </si>
  <si>
    <t>Itatian Table</t>
    <phoneticPr fontId="4"/>
  </si>
  <si>
    <t>Pine</t>
    <phoneticPr fontId="4"/>
  </si>
  <si>
    <t>？</t>
    <phoneticPr fontId="4"/>
  </si>
  <si>
    <t>C1-0024</t>
    <phoneticPr fontId="4"/>
  </si>
  <si>
    <t>ｽｺﾛﾌﾟｼｪｰﾌﾟ机</t>
    <rPh sb="10" eb="11">
      <t>ツクエ</t>
    </rPh>
    <phoneticPr fontId="4"/>
  </si>
  <si>
    <t>1800辺りのTurenレッグ</t>
    <rPh sb="4" eb="5">
      <t>アタ</t>
    </rPh>
    <phoneticPr fontId="4"/>
  </si>
  <si>
    <t>SD15</t>
    <phoneticPr fontId="4"/>
  </si>
  <si>
    <t>C3-0030</t>
    <phoneticPr fontId="4"/>
  </si>
  <si>
    <t>カントリースツール(1940, Pain)</t>
    <phoneticPr fontId="4"/>
  </si>
  <si>
    <t>Pain,1940</t>
    <phoneticPr fontId="4"/>
  </si>
  <si>
    <t>H0012</t>
    <phoneticPr fontId="4"/>
  </si>
  <si>
    <t>C3-0031</t>
    <phoneticPr fontId="4"/>
  </si>
  <si>
    <t>CIRCA チェアー</t>
    <phoneticPr fontId="4"/>
  </si>
  <si>
    <t>1920、Oak</t>
    <phoneticPr fontId="4"/>
  </si>
  <si>
    <t>マホガニー　バルーンバックのチェア2台セット</t>
    <rPh sb="18" eb="19">
      <t>ダイ</t>
    </rPh>
    <phoneticPr fontId="4"/>
  </si>
  <si>
    <t>1850、ﾋﾞｸﾄﾘｱﾝ、ﾏﾎｶﾞﾆｰ</t>
    <phoneticPr fontId="4"/>
  </si>
  <si>
    <t>S168</t>
    <phoneticPr fontId="4"/>
  </si>
  <si>
    <t>C3-0032</t>
    <phoneticPr fontId="4"/>
  </si>
  <si>
    <t xml:space="preserve">おちついた色のキッチンHighstool（ビクトリアン） </t>
    <rPh sb="5" eb="6">
      <t>イロ</t>
    </rPh>
    <phoneticPr fontId="4"/>
  </si>
  <si>
    <t>1930、Pine</t>
    <phoneticPr fontId="4"/>
  </si>
  <si>
    <t>C3-0034</t>
    <phoneticPr fontId="4"/>
  </si>
  <si>
    <t>ちょっと不揃いな古いペアーチェアー</t>
    <rPh sb="4" eb="6">
      <t>フゾロ</t>
    </rPh>
    <rPh sb="8" eb="9">
      <t>フル</t>
    </rPh>
    <phoneticPr fontId="4"/>
  </si>
  <si>
    <t>C3-0033</t>
  </si>
  <si>
    <t>サイドチェアー</t>
    <phoneticPr fontId="4"/>
  </si>
  <si>
    <t>Oak</t>
    <phoneticPr fontId="4"/>
  </si>
  <si>
    <t>J1936</t>
    <phoneticPr fontId="4"/>
  </si>
  <si>
    <t>C4-0005</t>
    <phoneticPr fontId="4"/>
  </si>
  <si>
    <t>5段のチェスト</t>
    <rPh sb="1" eb="2">
      <t>ダン</t>
    </rPh>
    <phoneticPr fontId="4"/>
  </si>
  <si>
    <t>OAK, 1950</t>
    <phoneticPr fontId="4"/>
  </si>
  <si>
    <t>C4-0006</t>
  </si>
  <si>
    <t>綺麗な脚の彫刻が素敵なマホガニーのPub table　</t>
    <phoneticPr fontId="4"/>
  </si>
  <si>
    <t>マホガニー,1920</t>
    <phoneticPr fontId="4"/>
  </si>
  <si>
    <t>M1T35</t>
    <phoneticPr fontId="4"/>
  </si>
  <si>
    <t>C5-0005</t>
    <phoneticPr fontId="4"/>
  </si>
  <si>
    <t>全面がキレイな曲線美のジョージアンスタイルの三段チェスト</t>
    <rPh sb="0" eb="2">
      <t>ゼンメン</t>
    </rPh>
    <rPh sb="7" eb="10">
      <t>キョクセンビ</t>
    </rPh>
    <rPh sb="22" eb="24">
      <t>サンダン</t>
    </rPh>
    <phoneticPr fontId="4"/>
  </si>
  <si>
    <t>マホガニー､1950</t>
    <phoneticPr fontId="4"/>
  </si>
  <si>
    <t>▲</t>
    <phoneticPr fontId="4"/>
  </si>
  <si>
    <t>C4-0008</t>
    <phoneticPr fontId="4"/>
  </si>
  <si>
    <t>ファイリングキャビネット</t>
    <phoneticPr fontId="4"/>
  </si>
  <si>
    <t>ﾏﾎｶﾞﾆｰ､1930</t>
    <phoneticPr fontId="4"/>
  </si>
  <si>
    <t>SD10</t>
    <phoneticPr fontId="4"/>
  </si>
  <si>
    <t>C4-0009</t>
    <phoneticPr fontId="4"/>
  </si>
  <si>
    <t>WingTable</t>
    <phoneticPr fontId="4"/>
  </si>
  <si>
    <t>BarleyTwistの脚</t>
    <rPh sb="12" eb="13">
      <t>アシ</t>
    </rPh>
    <phoneticPr fontId="4"/>
  </si>
  <si>
    <t>C4-0010</t>
  </si>
  <si>
    <t>しっとり深い色目のオーク材サイドテーブル</t>
    <rPh sb="4" eb="5">
      <t>フカ</t>
    </rPh>
    <rPh sb="6" eb="8">
      <t>イロメ</t>
    </rPh>
    <rPh sb="12" eb="13">
      <t>ザイ</t>
    </rPh>
    <phoneticPr fontId="4"/>
  </si>
  <si>
    <t>OAK､1920</t>
    <phoneticPr fontId="4"/>
  </si>
  <si>
    <t>C4-0011</t>
  </si>
  <si>
    <t>シャビーで小さなリビングテーブル</t>
    <rPh sb="5" eb="6">
      <t>チイ</t>
    </rPh>
    <phoneticPr fontId="4"/>
  </si>
  <si>
    <t>C4-0012</t>
  </si>
  <si>
    <t>Beech Side Table ブナの木でできたシャビーなテーブル</t>
    <rPh sb="20" eb="21">
      <t>キ</t>
    </rPh>
    <phoneticPr fontId="4"/>
  </si>
  <si>
    <t>Pine, Italy</t>
    <phoneticPr fontId="4"/>
  </si>
  <si>
    <t>C4-0013</t>
  </si>
  <si>
    <t>楕円のコーヒーテーブル</t>
    <rPh sb="0" eb="2">
      <t>ダエン</t>
    </rPh>
    <phoneticPr fontId="4"/>
  </si>
  <si>
    <t>TaperingLeg, early 20th,ﾏﾎｶﾞﾆｰ</t>
    <phoneticPr fontId="4"/>
  </si>
  <si>
    <t>C4-0014</t>
  </si>
  <si>
    <t>バーリーツイストの上品なサイドテーブル</t>
    <rPh sb="9" eb="11">
      <t>ジョウヒン</t>
    </rPh>
    <phoneticPr fontId="4"/>
  </si>
  <si>
    <t>Oak,1920</t>
    <phoneticPr fontId="4"/>
  </si>
  <si>
    <t>C5-0006</t>
    <phoneticPr fontId="4"/>
  </si>
  <si>
    <t>木目に癒されます。パインの3段チェスト</t>
    <rPh sb="0" eb="2">
      <t>モクメ</t>
    </rPh>
    <rPh sb="3" eb="4">
      <t>イヤ</t>
    </rPh>
    <rPh sb="14" eb="15">
      <t>ダン</t>
    </rPh>
    <phoneticPr fontId="4"/>
  </si>
  <si>
    <t>C5-0004</t>
    <phoneticPr fontId="4"/>
  </si>
  <si>
    <t>両開きのﾛｰﾁｪｽﾄ</t>
    <rPh sb="0" eb="2">
      <t>リョウビラ</t>
    </rPh>
    <phoneticPr fontId="4"/>
  </si>
  <si>
    <t>1870、Pine　ｳﾞｨｸﾄﾘｱﾝ</t>
    <phoneticPr fontId="4"/>
  </si>
  <si>
    <t>C6-0012</t>
    <phoneticPr fontId="4"/>
  </si>
  <si>
    <t>4段の洋服ダンス</t>
    <rPh sb="1" eb="2">
      <t>ダン</t>
    </rPh>
    <rPh sb="3" eb="5">
      <t>ヨウフク</t>
    </rPh>
    <phoneticPr fontId="4"/>
  </si>
  <si>
    <t>1820、Pine</t>
    <phoneticPr fontId="4"/>
  </si>
  <si>
    <t>C6-0013</t>
    <phoneticPr fontId="4"/>
  </si>
  <si>
    <t>上質なパインの洋ダンス</t>
    <rPh sb="0" eb="2">
      <t>ジョウシツ</t>
    </rPh>
    <rPh sb="7" eb="8">
      <t>ヨウ</t>
    </rPh>
    <phoneticPr fontId="4"/>
  </si>
  <si>
    <t>1880Pine</t>
    <phoneticPr fontId="4"/>
  </si>
  <si>
    <t>絵</t>
    <rPh sb="0" eb="1">
      <t>エ</t>
    </rPh>
    <phoneticPr fontId="4"/>
  </si>
  <si>
    <t>E3-0004</t>
    <phoneticPr fontId="4"/>
  </si>
  <si>
    <t>住宅街の絵</t>
    <rPh sb="0" eb="3">
      <t>ジュウタクガイ</t>
    </rPh>
    <rPh sb="4" eb="5">
      <t>エ</t>
    </rPh>
    <phoneticPr fontId="4"/>
  </si>
  <si>
    <t>E3-0005</t>
  </si>
  <si>
    <t>花の絵</t>
    <rPh sb="0" eb="1">
      <t>ハナ</t>
    </rPh>
    <rPh sb="2" eb="3">
      <t>エ</t>
    </rPh>
    <phoneticPr fontId="4"/>
  </si>
  <si>
    <t>N246</t>
    <phoneticPr fontId="4"/>
  </si>
  <si>
    <t>E3-0006</t>
    <phoneticPr fontId="4"/>
  </si>
  <si>
    <t>馬のレースの絵</t>
    <rPh sb="0" eb="1">
      <t>ウマ</t>
    </rPh>
    <rPh sb="6" eb="7">
      <t>エ</t>
    </rPh>
    <phoneticPr fontId="4"/>
  </si>
  <si>
    <t>Q195</t>
    <phoneticPr fontId="4"/>
  </si>
  <si>
    <t>E3-0007</t>
  </si>
  <si>
    <t>プリント絵とアンティークフレーム：”Gone Away"</t>
    <rPh sb="4" eb="5">
      <t>エ</t>
    </rPh>
    <phoneticPr fontId="4"/>
  </si>
  <si>
    <t>E3-0008</t>
    <phoneticPr fontId="4"/>
  </si>
  <si>
    <t>風景絵</t>
    <rPh sb="0" eb="2">
      <t>フウケイ</t>
    </rPh>
    <rPh sb="2" eb="3">
      <t>エ</t>
    </rPh>
    <phoneticPr fontId="4"/>
  </si>
  <si>
    <t>E3-0009</t>
  </si>
  <si>
    <t>E6-0001</t>
    <phoneticPr fontId="4"/>
  </si>
  <si>
    <t>楕円のミラー</t>
    <rPh sb="0" eb="2">
      <t>ダエン</t>
    </rPh>
    <phoneticPr fontId="4"/>
  </si>
  <si>
    <t>Oral gily</t>
    <phoneticPr fontId="4"/>
  </si>
  <si>
    <t>E6-0002</t>
    <phoneticPr fontId="4"/>
  </si>
  <si>
    <t>英国製楕円のドレッシングミラー</t>
    <rPh sb="0" eb="2">
      <t>エイコク</t>
    </rPh>
    <rPh sb="2" eb="3">
      <t>セイ</t>
    </rPh>
    <rPh sb="3" eb="5">
      <t>ダエン</t>
    </rPh>
    <phoneticPr fontId="4"/>
  </si>
  <si>
    <t>H0097</t>
    <phoneticPr fontId="4"/>
  </si>
  <si>
    <t>E6-0003</t>
    <phoneticPr fontId="4"/>
  </si>
  <si>
    <t>ﾄﾞﾚｯｼﾝｸﾞミラー</t>
    <phoneticPr fontId="4"/>
  </si>
  <si>
    <t>1890、Oak</t>
    <phoneticPr fontId="4"/>
  </si>
  <si>
    <t>E6-0004</t>
  </si>
  <si>
    <t>Plannerホルダー</t>
    <phoneticPr fontId="4"/>
  </si>
  <si>
    <t>E6-0005</t>
  </si>
  <si>
    <t>Planter付ミラー</t>
    <rPh sb="7" eb="8">
      <t>ツキ</t>
    </rPh>
    <phoneticPr fontId="4"/>
  </si>
  <si>
    <t>E6-0006</t>
    <phoneticPr fontId="4"/>
  </si>
  <si>
    <t>WhiteWideミラー</t>
    <phoneticPr fontId="4"/>
  </si>
  <si>
    <t>フレンチ・ミドルスツール（1940, White Oak)</t>
    <phoneticPr fontId="4"/>
  </si>
  <si>
    <t>bench</t>
    <phoneticPr fontId="4"/>
  </si>
  <si>
    <t>C6-0014</t>
    <phoneticPr fontId="4"/>
  </si>
  <si>
    <t>Painの3段チェスト</t>
    <rPh sb="6" eb="7">
      <t>ダン</t>
    </rPh>
    <phoneticPr fontId="4"/>
  </si>
  <si>
    <t>C1-0025</t>
    <phoneticPr fontId="4"/>
  </si>
  <si>
    <t>さらにコンパクトになる小さなリーフテーブル</t>
    <rPh sb="11" eb="12">
      <t>チイ</t>
    </rPh>
    <phoneticPr fontId="4"/>
  </si>
  <si>
    <t>C1-0026</t>
  </si>
  <si>
    <t>Oakティーテーブル</t>
    <phoneticPr fontId="4"/>
  </si>
  <si>
    <t>Sarah's</t>
    <phoneticPr fontId="4"/>
  </si>
  <si>
    <t>C3-0035</t>
    <phoneticPr fontId="4"/>
  </si>
  <si>
    <t>古くて少しジャンクテイストなペアーチェアー</t>
    <rPh sb="0" eb="1">
      <t>フル</t>
    </rPh>
    <rPh sb="3" eb="4">
      <t>スコ</t>
    </rPh>
    <phoneticPr fontId="4"/>
  </si>
  <si>
    <t>ドロワー</t>
    <phoneticPr fontId="4"/>
  </si>
  <si>
    <t>6月20日在庫</t>
    <rPh sb="1" eb="2">
      <t>ガツ</t>
    </rPh>
    <rPh sb="4" eb="5">
      <t>ニチ</t>
    </rPh>
    <rPh sb="5" eb="7">
      <t>ザイコ</t>
    </rPh>
    <phoneticPr fontId="4"/>
  </si>
  <si>
    <t>10月小物</t>
    <rPh sb="2" eb="3">
      <t>ガツ</t>
    </rPh>
    <rPh sb="3" eb="5">
      <t>コモノ</t>
    </rPh>
    <phoneticPr fontId="4"/>
  </si>
  <si>
    <t>10月家具</t>
    <rPh sb="2" eb="3">
      <t>ガツ</t>
    </rPh>
    <rPh sb="3" eb="5">
      <t>カグ</t>
    </rPh>
    <phoneticPr fontId="4"/>
  </si>
  <si>
    <t>在庫</t>
    <rPh sb="0" eb="2">
      <t>ザイコ</t>
    </rPh>
    <phoneticPr fontId="4"/>
  </si>
  <si>
    <t>売上</t>
    <rPh sb="0" eb="2">
      <t>ウリアゲ</t>
    </rPh>
    <phoneticPr fontId="4"/>
  </si>
  <si>
    <t>オークション開始価格の間違い</t>
    <rPh sb="6" eb="8">
      <t>カイシ</t>
    </rPh>
    <rPh sb="8" eb="10">
      <t>カカク</t>
    </rPh>
    <rPh sb="11" eb="13">
      <t>マチガ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</si>
</sst>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quotePrefix="1" applyBorder="1">
      <alignment vertical="center"/>
    </xf>
    <xf numFmtId="0" fontId="3" fillId="0" borderId="0" xfId="2">
      <alignment vertical="center"/>
    </xf>
    <xf numFmtId="38" fontId="0" fillId="0" borderId="0" xfId="1" applyFont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quotePrefix="1" applyFill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2" xfId="0" applyFill="1" applyBorder="1">
      <alignment vertical="center"/>
    </xf>
    <xf numFmtId="38" fontId="0" fillId="0" borderId="1" xfId="1" applyFont="1" applyBorder="1">
      <alignment vertical="center"/>
    </xf>
    <xf numFmtId="0" fontId="0" fillId="0" borderId="0" xfId="0" quotePrefix="1" applyFill="1" applyBorder="1">
      <alignment vertical="center"/>
    </xf>
    <xf numFmtId="38" fontId="2" fillId="0" borderId="0" xfId="1" applyFont="1">
      <alignment vertical="center"/>
    </xf>
    <xf numFmtId="38" fontId="9" fillId="0" borderId="0" xfId="1" applyFont="1">
      <alignment vertical="center"/>
    </xf>
    <xf numFmtId="38" fontId="10" fillId="0" borderId="0" xfId="1" applyFont="1">
      <alignment vertical="center"/>
    </xf>
    <xf numFmtId="3" fontId="0" fillId="0" borderId="1" xfId="0" applyNumberFormat="1" applyBorder="1">
      <alignment vertical="center"/>
    </xf>
    <xf numFmtId="0" fontId="0" fillId="0" borderId="2" xfId="0" quotePrefix="1" applyFill="1" applyBorder="1">
      <alignment vertical="center"/>
    </xf>
    <xf numFmtId="0" fontId="0" fillId="0" borderId="0" xfId="0" quotePrefix="1" applyAlignment="1">
      <alignment vertical="center" wrapText="1"/>
    </xf>
    <xf numFmtId="0" fontId="11" fillId="0" borderId="0" xfId="2" applyFont="1" applyAlignment="1">
      <alignment vertical="center" wrapText="1"/>
    </xf>
    <xf numFmtId="0" fontId="8" fillId="0" borderId="0" xfId="0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AA54-6DB7-4F21-8611-017406B7A352}">
  <dimension ref="B2:E6"/>
  <sheetViews>
    <sheetView tabSelected="1" workbookViewId="0">
      <selection activeCell="B2" sqref="B2"/>
    </sheetView>
  </sheetViews>
  <sheetFormatPr defaultRowHeight="18" x14ac:dyDescent="0.55000000000000004"/>
  <cols>
    <col min="2" max="2" width="11.33203125" customWidth="1"/>
    <col min="3" max="3" width="9.1640625" bestFit="1" customWidth="1"/>
  </cols>
  <sheetData>
    <row r="2" spans="2:5" x14ac:dyDescent="0.55000000000000004">
      <c r="C2" t="s">
        <v>1368</v>
      </c>
      <c r="E2" t="s">
        <v>1369</v>
      </c>
    </row>
    <row r="3" spans="2:5" x14ac:dyDescent="0.55000000000000004">
      <c r="B3" t="s">
        <v>1365</v>
      </c>
      <c r="C3" s="24">
        <f>'6月20日在庫'!AF348</f>
        <v>3141910.3085807841</v>
      </c>
      <c r="E3" s="24">
        <f>'6月20日在庫'!AD348</f>
        <v>385610</v>
      </c>
    </row>
    <row r="4" spans="2:5" x14ac:dyDescent="0.55000000000000004">
      <c r="B4" t="s">
        <v>1366</v>
      </c>
      <c r="C4" s="24">
        <f>'10月入荷小物'!AO103</f>
        <v>185969.35200000007</v>
      </c>
      <c r="E4" s="24">
        <f>'10月入荷小物'!AM103</f>
        <v>18900</v>
      </c>
    </row>
    <row r="5" spans="2:5" x14ac:dyDescent="0.55000000000000004">
      <c r="B5" t="s">
        <v>1367</v>
      </c>
      <c r="C5" s="24">
        <f>'10月入荷家具'!Q53</f>
        <v>930528</v>
      </c>
      <c r="E5" s="24">
        <f>'10月入荷家具'!N53</f>
        <v>74700</v>
      </c>
    </row>
    <row r="6" spans="2:5" x14ac:dyDescent="0.55000000000000004">
      <c r="C6" s="24">
        <f>SUM(C3:C5)</f>
        <v>4258407.6605807841</v>
      </c>
      <c r="E6" s="24">
        <f>SUM(E3:E5)</f>
        <v>479210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F589-5A89-4E90-8452-F834E6C14CB9}">
  <sheetPr>
    <pageSetUpPr fitToPage="1"/>
  </sheetPr>
  <dimension ref="A1:AI349"/>
  <sheetViews>
    <sheetView workbookViewId="0">
      <pane xSplit="5" ySplit="1" topLeftCell="AA347" activePane="bottomRight" state="frozen"/>
      <selection pane="topRight" activeCell="F1" sqref="F1"/>
      <selection pane="bottomLeft" activeCell="A3" sqref="A3"/>
      <selection pane="bottomRight" activeCell="E359" sqref="E359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6" customWidth="1"/>
    <col min="5" max="5" width="47.5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8" customWidth="1"/>
    <col min="23" max="23" width="5.25" customWidth="1"/>
    <col min="28" max="28" width="9.1640625" style="10" bestFit="1" customWidth="1"/>
    <col min="29" max="29" width="2.5" customWidth="1"/>
    <col min="31" max="31" width="9.6640625" bestFit="1" customWidth="1"/>
    <col min="32" max="32" width="9.1640625" bestFit="1" customWidth="1"/>
  </cols>
  <sheetData>
    <row r="1" spans="1:34" ht="108" x14ac:dyDescent="0.55000000000000004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1" t="s">
        <v>21</v>
      </c>
      <c r="W1" s="1" t="s">
        <v>22</v>
      </c>
      <c r="X1" s="1" t="s">
        <v>23</v>
      </c>
      <c r="Y1" s="1">
        <v>168</v>
      </c>
      <c r="Z1" s="1" t="s">
        <v>24</v>
      </c>
      <c r="AA1" s="1" t="s">
        <v>25</v>
      </c>
      <c r="AB1" s="5" t="s">
        <v>26</v>
      </c>
      <c r="AD1" s="5" t="s">
        <v>27</v>
      </c>
      <c r="AE1" s="5" t="s">
        <v>28</v>
      </c>
      <c r="AF1" s="5" t="s">
        <v>29</v>
      </c>
      <c r="AG1" s="5" t="s">
        <v>970</v>
      </c>
      <c r="AH1" s="5" t="s">
        <v>971</v>
      </c>
    </row>
    <row r="2" spans="1:34" x14ac:dyDescent="0.55000000000000004">
      <c r="A2" t="s">
        <v>30</v>
      </c>
      <c r="D2" s="6" t="s">
        <v>31</v>
      </c>
      <c r="I2" s="7" t="s">
        <v>32</v>
      </c>
      <c r="X2" s="9">
        <v>5</v>
      </c>
      <c r="Y2">
        <v>800</v>
      </c>
      <c r="Z2">
        <v>1160</v>
      </c>
      <c r="AA2" s="8">
        <v>1960</v>
      </c>
      <c r="AB2" s="10">
        <f t="shared" ref="AB2:AB65" si="0">IF(S2="",0,S2-AA2)</f>
        <v>0</v>
      </c>
      <c r="AE2" t="str">
        <f>IF(AD2="","",AA2)</f>
        <v/>
      </c>
      <c r="AF2">
        <f>IF(AE2="",AA2,"")</f>
        <v>1960</v>
      </c>
    </row>
    <row r="3" spans="1:34" x14ac:dyDescent="0.55000000000000004">
      <c r="A3" t="s">
        <v>33</v>
      </c>
      <c r="D3" s="6" t="s">
        <v>31</v>
      </c>
      <c r="I3" s="7" t="s">
        <v>34</v>
      </c>
      <c r="X3" s="9">
        <v>5</v>
      </c>
      <c r="Y3">
        <v>800</v>
      </c>
      <c r="Z3">
        <v>1160</v>
      </c>
      <c r="AA3" s="8">
        <v>1960</v>
      </c>
      <c r="AB3" s="10">
        <f t="shared" si="0"/>
        <v>0</v>
      </c>
      <c r="AE3" t="str">
        <f t="shared" ref="AE3:AE66" si="1">IF(AD3="","",AA3)</f>
        <v/>
      </c>
      <c r="AF3">
        <f t="shared" ref="AF3:AF66" si="2">IF(AE3="",AA3,"")</f>
        <v>1960</v>
      </c>
    </row>
    <row r="4" spans="1:34" x14ac:dyDescent="0.55000000000000004">
      <c r="A4" s="11" t="s">
        <v>35</v>
      </c>
      <c r="B4" t="s">
        <v>36</v>
      </c>
      <c r="C4" t="s">
        <v>37</v>
      </c>
      <c r="D4" s="6" t="s">
        <v>38</v>
      </c>
      <c r="E4" t="s">
        <v>39</v>
      </c>
      <c r="F4" t="s">
        <v>39</v>
      </c>
      <c r="H4" s="12" t="s">
        <v>40</v>
      </c>
      <c r="S4" s="8">
        <v>9720</v>
      </c>
      <c r="U4" s="8">
        <v>9720</v>
      </c>
      <c r="V4">
        <v>10025</v>
      </c>
      <c r="W4">
        <v>1</v>
      </c>
      <c r="X4" s="7">
        <v>25</v>
      </c>
      <c r="Y4" s="13">
        <v>4200</v>
      </c>
      <c r="Z4" s="8">
        <v>4872</v>
      </c>
      <c r="AA4" s="8">
        <v>9072</v>
      </c>
      <c r="AB4" s="10">
        <f t="shared" si="0"/>
        <v>648</v>
      </c>
      <c r="AE4" t="str">
        <f t="shared" si="1"/>
        <v/>
      </c>
      <c r="AF4">
        <f t="shared" si="2"/>
        <v>9072</v>
      </c>
    </row>
    <row r="5" spans="1:34" x14ac:dyDescent="0.55000000000000004">
      <c r="A5" s="9" t="s">
        <v>41</v>
      </c>
      <c r="B5" t="s">
        <v>36</v>
      </c>
      <c r="C5" t="s">
        <v>37</v>
      </c>
      <c r="D5" s="6" t="s">
        <v>42</v>
      </c>
      <c r="E5" t="s">
        <v>43</v>
      </c>
      <c r="F5" t="s">
        <v>43</v>
      </c>
      <c r="H5" t="s">
        <v>40</v>
      </c>
      <c r="S5" s="8">
        <v>4860</v>
      </c>
      <c r="U5" s="8">
        <v>4860</v>
      </c>
      <c r="V5">
        <v>10008</v>
      </c>
      <c r="W5">
        <v>1</v>
      </c>
      <c r="X5" s="7">
        <v>8</v>
      </c>
      <c r="Y5" s="13">
        <v>1344</v>
      </c>
      <c r="Z5" s="8">
        <v>1559.04</v>
      </c>
      <c r="AA5" s="8">
        <v>2903.04</v>
      </c>
      <c r="AB5" s="10">
        <f t="shared" si="0"/>
        <v>1956.96</v>
      </c>
      <c r="AE5" t="str">
        <f t="shared" si="1"/>
        <v/>
      </c>
      <c r="AF5">
        <f t="shared" si="2"/>
        <v>2903.04</v>
      </c>
    </row>
    <row r="6" spans="1:34" x14ac:dyDescent="0.55000000000000004">
      <c r="A6" s="9" t="s">
        <v>44</v>
      </c>
      <c r="B6" t="s">
        <v>36</v>
      </c>
      <c r="C6" t="s">
        <v>37</v>
      </c>
      <c r="D6" s="6" t="s">
        <v>45</v>
      </c>
      <c r="E6" t="s">
        <v>46</v>
      </c>
      <c r="F6" t="s">
        <v>46</v>
      </c>
      <c r="H6" t="s">
        <v>40</v>
      </c>
      <c r="S6" s="8">
        <v>5400</v>
      </c>
      <c r="U6" s="8">
        <v>5400</v>
      </c>
      <c r="V6">
        <v>10005</v>
      </c>
      <c r="W6">
        <v>1</v>
      </c>
      <c r="X6" s="7">
        <v>5</v>
      </c>
      <c r="Y6" s="13">
        <v>840</v>
      </c>
      <c r="Z6" s="8">
        <v>974.4</v>
      </c>
      <c r="AA6" s="8">
        <v>1814.4</v>
      </c>
      <c r="AB6" s="10">
        <f t="shared" si="0"/>
        <v>3585.6</v>
      </c>
      <c r="AE6" t="str">
        <f t="shared" si="1"/>
        <v/>
      </c>
      <c r="AF6">
        <f t="shared" si="2"/>
        <v>1814.4</v>
      </c>
    </row>
    <row r="7" spans="1:34" x14ac:dyDescent="0.55000000000000004">
      <c r="A7" s="7" t="s">
        <v>47</v>
      </c>
      <c r="B7" t="s">
        <v>36</v>
      </c>
      <c r="C7" t="s">
        <v>37</v>
      </c>
      <c r="D7" s="6" t="s">
        <v>48</v>
      </c>
      <c r="E7" t="s">
        <v>49</v>
      </c>
      <c r="F7" t="s">
        <v>49</v>
      </c>
      <c r="H7" t="s">
        <v>40</v>
      </c>
      <c r="I7" s="7" t="s">
        <v>50</v>
      </c>
      <c r="S7" s="8">
        <v>20520</v>
      </c>
      <c r="U7" s="8">
        <v>20520</v>
      </c>
      <c r="V7">
        <v>10040</v>
      </c>
      <c r="X7" s="7">
        <v>40</v>
      </c>
      <c r="Y7">
        <v>6400</v>
      </c>
      <c r="Z7">
        <v>9280</v>
      </c>
      <c r="AA7" s="8">
        <v>15680</v>
      </c>
      <c r="AB7" s="10">
        <f t="shared" si="0"/>
        <v>4840</v>
      </c>
      <c r="AE7" t="str">
        <f t="shared" si="1"/>
        <v/>
      </c>
      <c r="AF7">
        <f t="shared" si="2"/>
        <v>15680</v>
      </c>
    </row>
    <row r="8" spans="1:34" x14ac:dyDescent="0.55000000000000004">
      <c r="A8" s="7" t="s">
        <v>51</v>
      </c>
      <c r="B8" t="s">
        <v>36</v>
      </c>
      <c r="C8" t="s">
        <v>37</v>
      </c>
      <c r="D8" s="6" t="s">
        <v>52</v>
      </c>
      <c r="E8" t="s">
        <v>53</v>
      </c>
      <c r="F8" t="s">
        <v>54</v>
      </c>
      <c r="S8" s="8">
        <v>15500</v>
      </c>
      <c r="U8" s="8">
        <v>15500</v>
      </c>
      <c r="V8">
        <v>10035</v>
      </c>
      <c r="W8">
        <v>1</v>
      </c>
      <c r="X8" s="7">
        <v>35</v>
      </c>
      <c r="Y8" s="13">
        <v>5880</v>
      </c>
      <c r="Z8" s="8">
        <v>6820.7999999999993</v>
      </c>
      <c r="AA8" s="8">
        <v>12700.8</v>
      </c>
      <c r="AB8" s="10">
        <f t="shared" si="0"/>
        <v>2799.2000000000007</v>
      </c>
      <c r="AE8" t="str">
        <f t="shared" si="1"/>
        <v/>
      </c>
      <c r="AF8">
        <f t="shared" si="2"/>
        <v>12700.8</v>
      </c>
    </row>
    <row r="9" spans="1:34" x14ac:dyDescent="0.55000000000000004">
      <c r="A9" s="9" t="s">
        <v>55</v>
      </c>
      <c r="B9" t="s">
        <v>36</v>
      </c>
      <c r="C9" t="s">
        <v>37</v>
      </c>
      <c r="D9" s="6" t="s">
        <v>56</v>
      </c>
      <c r="E9" t="s">
        <v>57</v>
      </c>
      <c r="F9" t="s">
        <v>58</v>
      </c>
      <c r="H9" t="s">
        <v>40</v>
      </c>
      <c r="S9" s="8">
        <v>4300</v>
      </c>
      <c r="U9" s="8">
        <v>4300</v>
      </c>
      <c r="V9">
        <v>10001</v>
      </c>
      <c r="W9">
        <v>1</v>
      </c>
      <c r="X9" s="7">
        <v>1</v>
      </c>
      <c r="Y9" s="13">
        <v>168</v>
      </c>
      <c r="Z9" s="8">
        <v>194.88</v>
      </c>
      <c r="AA9" s="8">
        <v>362.88</v>
      </c>
      <c r="AB9" s="10">
        <f t="shared" si="0"/>
        <v>3937.12</v>
      </c>
      <c r="AE9" t="str">
        <f t="shared" si="1"/>
        <v/>
      </c>
      <c r="AF9">
        <f t="shared" si="2"/>
        <v>362.88</v>
      </c>
    </row>
    <row r="10" spans="1:34" x14ac:dyDescent="0.55000000000000004">
      <c r="A10" s="9" t="s">
        <v>59</v>
      </c>
      <c r="B10" t="s">
        <v>36</v>
      </c>
      <c r="C10" t="s">
        <v>37</v>
      </c>
      <c r="D10" s="6" t="s">
        <v>60</v>
      </c>
      <c r="E10" t="s">
        <v>61</v>
      </c>
      <c r="F10" t="s">
        <v>62</v>
      </c>
      <c r="H10" t="s">
        <v>40</v>
      </c>
      <c r="S10" s="8">
        <v>8100</v>
      </c>
      <c r="U10" s="8">
        <v>8100</v>
      </c>
      <c r="V10">
        <v>10035</v>
      </c>
      <c r="W10">
        <v>1</v>
      </c>
      <c r="X10" s="7">
        <v>35</v>
      </c>
      <c r="Y10" s="13">
        <v>5880</v>
      </c>
      <c r="Z10" s="8">
        <v>6820.7999999999993</v>
      </c>
      <c r="AA10" s="8">
        <v>12700.8</v>
      </c>
      <c r="AB10" s="10">
        <f t="shared" si="0"/>
        <v>-4600.7999999999993</v>
      </c>
      <c r="AE10" t="str">
        <f t="shared" si="1"/>
        <v/>
      </c>
      <c r="AF10">
        <f t="shared" si="2"/>
        <v>12700.8</v>
      </c>
    </row>
    <row r="11" spans="1:34" x14ac:dyDescent="0.55000000000000004">
      <c r="A11" s="7" t="s">
        <v>63</v>
      </c>
      <c r="B11" t="s">
        <v>36</v>
      </c>
      <c r="C11" t="s">
        <v>37</v>
      </c>
      <c r="D11" s="6" t="s">
        <v>64</v>
      </c>
      <c r="E11" t="s">
        <v>65</v>
      </c>
      <c r="F11" t="s">
        <v>65</v>
      </c>
      <c r="H11" t="s">
        <v>40</v>
      </c>
      <c r="S11" s="8">
        <v>12800</v>
      </c>
      <c r="U11" s="8">
        <v>13500</v>
      </c>
      <c r="V11">
        <v>10015</v>
      </c>
      <c r="X11" s="7">
        <v>15</v>
      </c>
      <c r="Y11" s="13">
        <v>2520</v>
      </c>
      <c r="Z11" s="8">
        <v>2923.2</v>
      </c>
      <c r="AA11" s="8">
        <v>5443.2</v>
      </c>
      <c r="AB11" s="10">
        <f t="shared" si="0"/>
        <v>7356.8</v>
      </c>
      <c r="AE11" t="str">
        <f t="shared" si="1"/>
        <v/>
      </c>
      <c r="AF11">
        <f t="shared" si="2"/>
        <v>5443.2</v>
      </c>
    </row>
    <row r="12" spans="1:34" x14ac:dyDescent="0.55000000000000004">
      <c r="A12" s="9" t="s">
        <v>66</v>
      </c>
      <c r="B12" t="s">
        <v>36</v>
      </c>
      <c r="C12" t="s">
        <v>37</v>
      </c>
      <c r="D12" s="6" t="s">
        <v>67</v>
      </c>
      <c r="E12" t="s">
        <v>68</v>
      </c>
      <c r="F12" t="s">
        <v>68</v>
      </c>
      <c r="S12" s="8">
        <v>2600</v>
      </c>
      <c r="U12" s="8">
        <v>2600</v>
      </c>
      <c r="V12">
        <v>10008</v>
      </c>
      <c r="X12" s="7">
        <v>8</v>
      </c>
      <c r="Y12" s="13">
        <v>1344</v>
      </c>
      <c r="Z12" s="8">
        <v>1559.04</v>
      </c>
      <c r="AA12" s="8">
        <v>2903.04</v>
      </c>
      <c r="AB12" s="10">
        <f t="shared" si="0"/>
        <v>-303.03999999999996</v>
      </c>
      <c r="AE12" t="str">
        <f t="shared" si="1"/>
        <v/>
      </c>
      <c r="AF12">
        <f t="shared" si="2"/>
        <v>2903.04</v>
      </c>
    </row>
    <row r="13" spans="1:34" x14ac:dyDescent="0.55000000000000004">
      <c r="A13" s="9" t="s">
        <v>69</v>
      </c>
      <c r="B13" t="s">
        <v>36</v>
      </c>
      <c r="C13" t="s">
        <v>37</v>
      </c>
      <c r="D13" s="6" t="s">
        <v>70</v>
      </c>
      <c r="E13" t="s">
        <v>71</v>
      </c>
      <c r="I13" s="7" t="s">
        <v>72</v>
      </c>
      <c r="S13" s="8">
        <v>2700</v>
      </c>
      <c r="U13" s="8">
        <v>2700</v>
      </c>
      <c r="X13" s="9">
        <v>4</v>
      </c>
      <c r="Y13">
        <v>640</v>
      </c>
      <c r="Z13">
        <v>928</v>
      </c>
      <c r="AA13" s="8">
        <v>1568</v>
      </c>
      <c r="AB13" s="10">
        <f t="shared" si="0"/>
        <v>1132</v>
      </c>
      <c r="AE13" t="str">
        <f t="shared" si="1"/>
        <v/>
      </c>
      <c r="AF13">
        <f t="shared" si="2"/>
        <v>1568</v>
      </c>
    </row>
    <row r="14" spans="1:34" x14ac:dyDescent="0.55000000000000004">
      <c r="A14" s="9" t="s">
        <v>73</v>
      </c>
      <c r="B14" t="s">
        <v>36</v>
      </c>
      <c r="C14" t="s">
        <v>37</v>
      </c>
      <c r="D14" s="6" t="s">
        <v>74</v>
      </c>
      <c r="E14" t="s">
        <v>75</v>
      </c>
      <c r="H14" t="s">
        <v>40</v>
      </c>
      <c r="I14" s="7" t="s">
        <v>76</v>
      </c>
      <c r="S14" s="8">
        <v>3240</v>
      </c>
      <c r="U14" s="8">
        <v>3240</v>
      </c>
      <c r="X14" s="9">
        <v>4</v>
      </c>
      <c r="Y14">
        <v>640</v>
      </c>
      <c r="Z14">
        <v>928</v>
      </c>
      <c r="AA14" s="8">
        <v>1568</v>
      </c>
      <c r="AB14" s="10">
        <f t="shared" si="0"/>
        <v>1672</v>
      </c>
      <c r="AD14">
        <v>2000</v>
      </c>
      <c r="AE14">
        <f t="shared" si="1"/>
        <v>1568</v>
      </c>
      <c r="AF14" t="str">
        <f t="shared" si="2"/>
        <v/>
      </c>
    </row>
    <row r="15" spans="1:34" x14ac:dyDescent="0.55000000000000004">
      <c r="A15" s="9" t="s">
        <v>77</v>
      </c>
      <c r="B15" t="s">
        <v>36</v>
      </c>
      <c r="C15" t="s">
        <v>37</v>
      </c>
      <c r="D15" s="6" t="s">
        <v>78</v>
      </c>
      <c r="E15" t="s">
        <v>79</v>
      </c>
      <c r="H15" t="s">
        <v>40</v>
      </c>
      <c r="I15" s="7" t="s">
        <v>80</v>
      </c>
      <c r="S15" s="8">
        <v>2376</v>
      </c>
      <c r="U15" s="8">
        <v>2376</v>
      </c>
      <c r="X15" s="9">
        <v>2</v>
      </c>
      <c r="Y15">
        <v>320</v>
      </c>
      <c r="Z15">
        <v>464</v>
      </c>
      <c r="AA15" s="8">
        <v>784</v>
      </c>
      <c r="AB15" s="10">
        <f t="shared" si="0"/>
        <v>1592</v>
      </c>
      <c r="AD15">
        <v>2000</v>
      </c>
      <c r="AE15">
        <f t="shared" si="1"/>
        <v>784</v>
      </c>
      <c r="AF15" t="str">
        <f t="shared" si="2"/>
        <v/>
      </c>
    </row>
    <row r="16" spans="1:34" x14ac:dyDescent="0.55000000000000004">
      <c r="A16" s="9" t="s">
        <v>81</v>
      </c>
      <c r="B16" t="s">
        <v>36</v>
      </c>
      <c r="C16" t="s">
        <v>37</v>
      </c>
      <c r="D16" s="6" t="s">
        <v>82</v>
      </c>
      <c r="E16" t="s">
        <v>83</v>
      </c>
      <c r="I16" s="7" t="s">
        <v>84</v>
      </c>
      <c r="S16" s="8">
        <v>2376</v>
      </c>
      <c r="U16" s="8">
        <v>2376</v>
      </c>
      <c r="X16" s="9">
        <v>2</v>
      </c>
      <c r="Y16">
        <v>320</v>
      </c>
      <c r="Z16">
        <v>464</v>
      </c>
      <c r="AA16" s="8">
        <v>784</v>
      </c>
      <c r="AB16" s="10">
        <f t="shared" si="0"/>
        <v>1592</v>
      </c>
      <c r="AD16">
        <v>2500</v>
      </c>
      <c r="AE16">
        <f t="shared" si="1"/>
        <v>784</v>
      </c>
      <c r="AF16" t="str">
        <f t="shared" si="2"/>
        <v/>
      </c>
    </row>
    <row r="17" spans="1:32" x14ac:dyDescent="0.55000000000000004">
      <c r="A17" s="9" t="s">
        <v>85</v>
      </c>
      <c r="B17" t="s">
        <v>36</v>
      </c>
      <c r="C17" t="s">
        <v>37</v>
      </c>
      <c r="D17" s="6" t="s">
        <v>86</v>
      </c>
      <c r="E17" t="s">
        <v>87</v>
      </c>
      <c r="H17" t="s">
        <v>40</v>
      </c>
      <c r="I17" s="7" t="s">
        <v>88</v>
      </c>
      <c r="S17" s="8">
        <v>2376</v>
      </c>
      <c r="U17" s="8">
        <v>2376</v>
      </c>
      <c r="X17" s="9">
        <v>2</v>
      </c>
      <c r="Y17">
        <v>320</v>
      </c>
      <c r="Z17">
        <v>464</v>
      </c>
      <c r="AA17" s="8">
        <v>784</v>
      </c>
      <c r="AB17" s="10">
        <f t="shared" si="0"/>
        <v>1592</v>
      </c>
      <c r="AE17" t="str">
        <f t="shared" si="1"/>
        <v/>
      </c>
      <c r="AF17">
        <f t="shared" si="2"/>
        <v>784</v>
      </c>
    </row>
    <row r="18" spans="1:32" x14ac:dyDescent="0.55000000000000004">
      <c r="A18" s="9" t="s">
        <v>89</v>
      </c>
      <c r="B18" t="s">
        <v>36</v>
      </c>
      <c r="C18" t="s">
        <v>37</v>
      </c>
      <c r="D18" s="6" t="s">
        <v>90</v>
      </c>
      <c r="E18" t="s">
        <v>91</v>
      </c>
      <c r="I18" s="7" t="s">
        <v>92</v>
      </c>
      <c r="S18" s="8">
        <v>2376</v>
      </c>
      <c r="U18" s="8">
        <v>2376</v>
      </c>
      <c r="X18" s="9">
        <v>2</v>
      </c>
      <c r="Y18">
        <v>320</v>
      </c>
      <c r="Z18">
        <v>464</v>
      </c>
      <c r="AA18" s="8">
        <v>784</v>
      </c>
      <c r="AB18" s="10">
        <f t="shared" si="0"/>
        <v>1592</v>
      </c>
      <c r="AE18" t="str">
        <f t="shared" si="1"/>
        <v/>
      </c>
      <c r="AF18">
        <f t="shared" si="2"/>
        <v>784</v>
      </c>
    </row>
    <row r="19" spans="1:32" x14ac:dyDescent="0.55000000000000004">
      <c r="A19" s="9" t="s">
        <v>93</v>
      </c>
      <c r="B19" t="s">
        <v>36</v>
      </c>
      <c r="C19" t="s">
        <v>37</v>
      </c>
      <c r="D19" s="6" t="s">
        <v>94</v>
      </c>
      <c r="E19" t="s">
        <v>95</v>
      </c>
      <c r="I19" s="7" t="s">
        <v>50</v>
      </c>
      <c r="S19" s="8">
        <v>11500</v>
      </c>
      <c r="U19" s="8">
        <v>18900</v>
      </c>
      <c r="X19" s="9">
        <v>40</v>
      </c>
      <c r="Y19">
        <v>6400</v>
      </c>
      <c r="Z19">
        <v>9280</v>
      </c>
      <c r="AA19" s="8">
        <v>15680</v>
      </c>
      <c r="AB19" s="10">
        <f t="shared" si="0"/>
        <v>-4180</v>
      </c>
      <c r="AE19" t="str">
        <f t="shared" si="1"/>
        <v/>
      </c>
      <c r="AF19">
        <f t="shared" si="2"/>
        <v>15680</v>
      </c>
    </row>
    <row r="20" spans="1:32" x14ac:dyDescent="0.55000000000000004">
      <c r="A20" s="9" t="s">
        <v>96</v>
      </c>
      <c r="B20" t="s">
        <v>36</v>
      </c>
      <c r="C20" t="s">
        <v>37</v>
      </c>
      <c r="D20" s="6" t="s">
        <v>97</v>
      </c>
      <c r="E20" t="s">
        <v>98</v>
      </c>
      <c r="I20" s="7" t="s">
        <v>99</v>
      </c>
      <c r="S20" s="8">
        <v>5500</v>
      </c>
      <c r="U20" s="8">
        <v>10260</v>
      </c>
      <c r="X20" s="9">
        <v>15</v>
      </c>
      <c r="Y20">
        <v>2400</v>
      </c>
      <c r="Z20">
        <v>3480</v>
      </c>
      <c r="AA20" s="8">
        <v>5880</v>
      </c>
      <c r="AB20" s="10">
        <f t="shared" si="0"/>
        <v>-380</v>
      </c>
      <c r="AE20" t="str">
        <f t="shared" si="1"/>
        <v/>
      </c>
      <c r="AF20">
        <f t="shared" si="2"/>
        <v>5880</v>
      </c>
    </row>
    <row r="21" spans="1:32" x14ac:dyDescent="0.55000000000000004">
      <c r="A21" s="9" t="s">
        <v>100</v>
      </c>
      <c r="B21" t="s">
        <v>36</v>
      </c>
      <c r="C21" t="s">
        <v>37</v>
      </c>
      <c r="D21" s="6" t="s">
        <v>101</v>
      </c>
      <c r="E21" t="s">
        <v>102</v>
      </c>
      <c r="I21" s="7" t="s">
        <v>99</v>
      </c>
      <c r="S21" s="8">
        <v>5500</v>
      </c>
      <c r="U21" s="8">
        <v>9720</v>
      </c>
      <c r="X21" s="9">
        <v>15</v>
      </c>
      <c r="Y21">
        <v>2400</v>
      </c>
      <c r="Z21">
        <v>3480</v>
      </c>
      <c r="AA21" s="8">
        <v>5880</v>
      </c>
      <c r="AB21" s="10">
        <f t="shared" si="0"/>
        <v>-380</v>
      </c>
      <c r="AE21" t="str">
        <f t="shared" si="1"/>
        <v/>
      </c>
      <c r="AF21">
        <f t="shared" si="2"/>
        <v>5880</v>
      </c>
    </row>
    <row r="22" spans="1:32" x14ac:dyDescent="0.55000000000000004">
      <c r="A22" s="9" t="s">
        <v>103</v>
      </c>
      <c r="B22" t="s">
        <v>36</v>
      </c>
      <c r="C22" t="s">
        <v>37</v>
      </c>
      <c r="D22" s="6" t="s">
        <v>104</v>
      </c>
      <c r="E22" t="s">
        <v>105</v>
      </c>
      <c r="H22" t="s">
        <v>40</v>
      </c>
      <c r="I22" s="7" t="s">
        <v>106</v>
      </c>
      <c r="S22" s="8">
        <v>4300</v>
      </c>
      <c r="U22" s="8">
        <v>4300</v>
      </c>
      <c r="X22" s="9">
        <v>5</v>
      </c>
      <c r="Y22">
        <v>800</v>
      </c>
      <c r="Z22">
        <v>1160</v>
      </c>
      <c r="AA22" s="8">
        <v>1960</v>
      </c>
      <c r="AB22" s="10">
        <f t="shared" si="0"/>
        <v>2340</v>
      </c>
      <c r="AD22">
        <v>4300</v>
      </c>
      <c r="AE22">
        <f t="shared" si="1"/>
        <v>1960</v>
      </c>
      <c r="AF22" t="str">
        <f t="shared" si="2"/>
        <v/>
      </c>
    </row>
    <row r="23" spans="1:32" x14ac:dyDescent="0.55000000000000004">
      <c r="A23" s="9" t="s">
        <v>107</v>
      </c>
      <c r="B23" t="s">
        <v>36</v>
      </c>
      <c r="C23" t="s">
        <v>37</v>
      </c>
      <c r="D23" s="6" t="s">
        <v>108</v>
      </c>
      <c r="E23" s="7" t="s">
        <v>109</v>
      </c>
      <c r="F23" s="7" t="s">
        <v>110</v>
      </c>
      <c r="G23" s="7"/>
      <c r="H23" s="14" t="s">
        <v>40</v>
      </c>
      <c r="S23" s="13">
        <v>6900</v>
      </c>
      <c r="T23" s="13">
        <v>7500</v>
      </c>
      <c r="U23" s="13">
        <v>7500</v>
      </c>
      <c r="V23" s="7">
        <v>20013</v>
      </c>
      <c r="W23" s="15">
        <v>2</v>
      </c>
      <c r="X23" s="9">
        <v>13</v>
      </c>
      <c r="Y23">
        <v>1894.75</v>
      </c>
      <c r="Z23" s="8">
        <v>568.42499999999995</v>
      </c>
      <c r="AA23" s="8">
        <v>2463.1750000000002</v>
      </c>
      <c r="AB23" s="10">
        <f t="shared" si="0"/>
        <v>4436.8249999999998</v>
      </c>
      <c r="AE23" t="str">
        <f t="shared" si="1"/>
        <v/>
      </c>
      <c r="AF23">
        <f t="shared" si="2"/>
        <v>2463.1750000000002</v>
      </c>
    </row>
    <row r="24" spans="1:32" x14ac:dyDescent="0.55000000000000004">
      <c r="A24" s="9" t="s">
        <v>111</v>
      </c>
      <c r="B24" t="s">
        <v>36</v>
      </c>
      <c r="C24" t="s">
        <v>37</v>
      </c>
      <c r="D24" s="6" t="s">
        <v>112</v>
      </c>
      <c r="E24" s="7" t="s">
        <v>113</v>
      </c>
      <c r="F24" s="7"/>
      <c r="G24" s="7"/>
      <c r="S24" s="13">
        <v>7500</v>
      </c>
      <c r="T24" s="13">
        <v>7500</v>
      </c>
      <c r="U24" s="13">
        <v>7500</v>
      </c>
      <c r="V24" s="7">
        <v>20013</v>
      </c>
      <c r="W24" s="15">
        <v>2</v>
      </c>
      <c r="X24" s="9">
        <v>13</v>
      </c>
      <c r="Y24">
        <v>1894.75</v>
      </c>
      <c r="Z24" s="8">
        <v>568.42499999999995</v>
      </c>
      <c r="AA24" s="8">
        <v>2463.1750000000002</v>
      </c>
      <c r="AB24" s="10">
        <f t="shared" si="0"/>
        <v>5036.8249999999998</v>
      </c>
      <c r="AE24" t="str">
        <f t="shared" si="1"/>
        <v/>
      </c>
      <c r="AF24">
        <f t="shared" si="2"/>
        <v>2463.1750000000002</v>
      </c>
    </row>
    <row r="25" spans="1:32" x14ac:dyDescent="0.55000000000000004">
      <c r="A25" s="9" t="s">
        <v>114</v>
      </c>
      <c r="B25" t="s">
        <v>36</v>
      </c>
      <c r="C25" t="s">
        <v>37</v>
      </c>
      <c r="D25" s="6" t="s">
        <v>115</v>
      </c>
      <c r="E25" s="7" t="s">
        <v>116</v>
      </c>
      <c r="F25" s="7"/>
      <c r="G25" s="7"/>
      <c r="S25" s="13">
        <v>7500</v>
      </c>
      <c r="T25" s="13">
        <v>7500</v>
      </c>
      <c r="U25" s="13">
        <v>7500</v>
      </c>
      <c r="V25" s="7">
        <v>20013</v>
      </c>
      <c r="W25" s="15">
        <v>2</v>
      </c>
      <c r="X25" s="9">
        <v>13</v>
      </c>
      <c r="Y25">
        <v>1894.75</v>
      </c>
      <c r="Z25" s="8">
        <v>568.42499999999995</v>
      </c>
      <c r="AA25" s="8">
        <v>2463.1750000000002</v>
      </c>
      <c r="AB25" s="10">
        <f t="shared" si="0"/>
        <v>5036.8249999999998</v>
      </c>
      <c r="AE25" t="str">
        <f t="shared" si="1"/>
        <v/>
      </c>
      <c r="AF25">
        <f t="shared" si="2"/>
        <v>2463.1750000000002</v>
      </c>
    </row>
    <row r="26" spans="1:32" x14ac:dyDescent="0.55000000000000004">
      <c r="A26" s="9" t="s">
        <v>117</v>
      </c>
      <c r="B26" t="s">
        <v>36</v>
      </c>
      <c r="C26" t="s">
        <v>37</v>
      </c>
      <c r="D26" s="6" t="s">
        <v>118</v>
      </c>
      <c r="E26" s="7" t="s">
        <v>119</v>
      </c>
      <c r="F26" s="7"/>
      <c r="G26" s="7"/>
      <c r="S26" s="13">
        <v>6200</v>
      </c>
      <c r="T26" s="13">
        <v>6800</v>
      </c>
      <c r="U26" s="13">
        <v>6800</v>
      </c>
      <c r="V26" s="7">
        <v>20013</v>
      </c>
      <c r="W26" s="15">
        <v>2</v>
      </c>
      <c r="X26" s="9">
        <v>13</v>
      </c>
      <c r="Y26">
        <v>1894.75</v>
      </c>
      <c r="Z26" s="8">
        <v>568.42499999999995</v>
      </c>
      <c r="AA26" s="8">
        <v>2463.1750000000002</v>
      </c>
      <c r="AB26" s="10">
        <f t="shared" si="0"/>
        <v>3736.8249999999998</v>
      </c>
      <c r="AE26" t="str">
        <f t="shared" si="1"/>
        <v/>
      </c>
      <c r="AF26">
        <f t="shared" si="2"/>
        <v>2463.1750000000002</v>
      </c>
    </row>
    <row r="27" spans="1:32" x14ac:dyDescent="0.55000000000000004">
      <c r="A27" s="9" t="s">
        <v>120</v>
      </c>
      <c r="B27" t="s">
        <v>36</v>
      </c>
      <c r="C27" t="s">
        <v>37</v>
      </c>
      <c r="D27" s="6" t="s">
        <v>121</v>
      </c>
      <c r="E27" s="7" t="s">
        <v>122</v>
      </c>
      <c r="F27" s="7"/>
      <c r="G27" s="7"/>
      <c r="H27" s="14" t="s">
        <v>40</v>
      </c>
      <c r="S27" s="13">
        <v>6800</v>
      </c>
      <c r="T27" s="13">
        <v>6800</v>
      </c>
      <c r="U27" s="13">
        <v>6800</v>
      </c>
      <c r="V27" s="7">
        <v>20013</v>
      </c>
      <c r="W27" s="15">
        <v>2</v>
      </c>
      <c r="X27" s="9">
        <v>13</v>
      </c>
      <c r="Y27">
        <v>1894.75</v>
      </c>
      <c r="Z27" s="8">
        <v>568.42499999999995</v>
      </c>
      <c r="AA27" s="8">
        <v>2463.1750000000002</v>
      </c>
      <c r="AB27" s="10">
        <f t="shared" si="0"/>
        <v>4336.8249999999998</v>
      </c>
      <c r="AE27" t="str">
        <f t="shared" si="1"/>
        <v/>
      </c>
      <c r="AF27">
        <f t="shared" si="2"/>
        <v>2463.1750000000002</v>
      </c>
    </row>
    <row r="28" spans="1:32" x14ac:dyDescent="0.55000000000000004">
      <c r="A28" s="9" t="s">
        <v>123</v>
      </c>
      <c r="B28" t="s">
        <v>36</v>
      </c>
      <c r="C28" t="s">
        <v>37</v>
      </c>
      <c r="D28" s="6" t="s">
        <v>124</v>
      </c>
      <c r="E28" s="7" t="s">
        <v>125</v>
      </c>
      <c r="F28" s="7"/>
      <c r="G28" s="7"/>
      <c r="S28" s="13">
        <v>4500</v>
      </c>
      <c r="T28" s="13">
        <v>4500</v>
      </c>
      <c r="U28" s="13">
        <v>4500</v>
      </c>
      <c r="V28" s="7">
        <v>20013</v>
      </c>
      <c r="W28" s="15">
        <v>2</v>
      </c>
      <c r="X28" s="9">
        <v>13</v>
      </c>
      <c r="Y28">
        <v>1894.75</v>
      </c>
      <c r="Z28" s="8">
        <v>568.42499999999995</v>
      </c>
      <c r="AA28" s="8">
        <v>2463.1750000000002</v>
      </c>
      <c r="AB28" s="10">
        <f t="shared" si="0"/>
        <v>2036.8249999999998</v>
      </c>
      <c r="AE28" t="str">
        <f t="shared" si="1"/>
        <v/>
      </c>
      <c r="AF28">
        <f t="shared" si="2"/>
        <v>2463.1750000000002</v>
      </c>
    </row>
    <row r="29" spans="1:32" x14ac:dyDescent="0.55000000000000004">
      <c r="A29" s="16">
        <v>1085</v>
      </c>
      <c r="B29" t="s">
        <v>36</v>
      </c>
      <c r="C29" t="s">
        <v>37</v>
      </c>
      <c r="D29" s="6" t="s">
        <v>126</v>
      </c>
      <c r="E29" s="7" t="s">
        <v>127</v>
      </c>
      <c r="F29" s="7" t="s">
        <v>110</v>
      </c>
      <c r="G29" s="7"/>
      <c r="S29" s="13">
        <v>4500</v>
      </c>
      <c r="T29" s="13">
        <v>4500</v>
      </c>
      <c r="U29" s="13">
        <v>4500</v>
      </c>
      <c r="V29" s="7">
        <v>20007</v>
      </c>
      <c r="W29" s="15">
        <v>2</v>
      </c>
      <c r="X29" s="9">
        <v>7</v>
      </c>
      <c r="Y29">
        <v>1020.25</v>
      </c>
      <c r="Z29" s="8">
        <v>306.07499999999999</v>
      </c>
      <c r="AA29" s="8">
        <v>1326.325</v>
      </c>
      <c r="AB29" s="10">
        <f t="shared" si="0"/>
        <v>3173.6750000000002</v>
      </c>
      <c r="AE29" t="str">
        <f t="shared" si="1"/>
        <v/>
      </c>
      <c r="AF29">
        <f t="shared" si="2"/>
        <v>1326.325</v>
      </c>
    </row>
    <row r="30" spans="1:32" x14ac:dyDescent="0.55000000000000004">
      <c r="A30" s="16">
        <v>1085</v>
      </c>
      <c r="B30" t="s">
        <v>36</v>
      </c>
      <c r="C30" t="s">
        <v>37</v>
      </c>
      <c r="D30" s="6" t="s">
        <v>128</v>
      </c>
      <c r="E30" s="7" t="s">
        <v>129</v>
      </c>
      <c r="F30" s="7"/>
      <c r="G30" s="7"/>
      <c r="S30" s="13">
        <v>3900</v>
      </c>
      <c r="T30" s="13">
        <v>3900</v>
      </c>
      <c r="U30" s="13">
        <v>3900</v>
      </c>
      <c r="V30" s="7">
        <v>20007</v>
      </c>
      <c r="W30" s="15">
        <v>2</v>
      </c>
      <c r="X30" s="9">
        <v>7</v>
      </c>
      <c r="Y30">
        <v>1020.25</v>
      </c>
      <c r="Z30" s="8">
        <v>306.07499999999999</v>
      </c>
      <c r="AA30" s="8">
        <v>1326.325</v>
      </c>
      <c r="AB30" s="10">
        <f t="shared" si="0"/>
        <v>2573.6750000000002</v>
      </c>
      <c r="AE30" t="str">
        <f t="shared" si="1"/>
        <v/>
      </c>
      <c r="AF30">
        <f t="shared" si="2"/>
        <v>1326.325</v>
      </c>
    </row>
    <row r="31" spans="1:32" x14ac:dyDescent="0.55000000000000004">
      <c r="A31" s="16">
        <v>1085</v>
      </c>
      <c r="B31" t="s">
        <v>36</v>
      </c>
      <c r="C31" t="s">
        <v>37</v>
      </c>
      <c r="D31" s="6" t="s">
        <v>130</v>
      </c>
      <c r="E31" s="7" t="s">
        <v>129</v>
      </c>
      <c r="F31" s="7"/>
      <c r="G31" s="7"/>
      <c r="S31" s="13">
        <v>3900</v>
      </c>
      <c r="T31" s="13">
        <v>3900</v>
      </c>
      <c r="U31" s="13">
        <v>3900</v>
      </c>
      <c r="V31" s="7">
        <v>20007</v>
      </c>
      <c r="W31" s="15">
        <v>2</v>
      </c>
      <c r="X31" s="9">
        <v>7</v>
      </c>
      <c r="Y31">
        <v>1020.25</v>
      </c>
      <c r="Z31" s="8">
        <v>306.07499999999999</v>
      </c>
      <c r="AA31" s="8">
        <v>1326.325</v>
      </c>
      <c r="AB31" s="10">
        <f t="shared" si="0"/>
        <v>2573.6750000000002</v>
      </c>
      <c r="AD31">
        <v>1000</v>
      </c>
      <c r="AE31">
        <f t="shared" si="1"/>
        <v>1326.325</v>
      </c>
      <c r="AF31" t="str">
        <f t="shared" si="2"/>
        <v/>
      </c>
    </row>
    <row r="32" spans="1:32" x14ac:dyDescent="0.55000000000000004">
      <c r="A32" s="9" t="s">
        <v>131</v>
      </c>
      <c r="B32" t="s">
        <v>36</v>
      </c>
      <c r="C32" t="s">
        <v>37</v>
      </c>
      <c r="D32" s="6" t="s">
        <v>132</v>
      </c>
      <c r="E32" s="7" t="s">
        <v>133</v>
      </c>
      <c r="S32" s="13">
        <v>2500</v>
      </c>
      <c r="T32" s="13"/>
      <c r="U32" s="13">
        <v>2500</v>
      </c>
      <c r="X32" s="17">
        <v>0</v>
      </c>
      <c r="AA32">
        <v>0</v>
      </c>
      <c r="AB32" s="10">
        <f t="shared" si="0"/>
        <v>2500</v>
      </c>
      <c r="AD32">
        <v>2500</v>
      </c>
      <c r="AE32">
        <f t="shared" si="1"/>
        <v>0</v>
      </c>
      <c r="AF32" t="str">
        <f t="shared" si="2"/>
        <v/>
      </c>
    </row>
    <row r="33" spans="1:32" x14ac:dyDescent="0.55000000000000004">
      <c r="A33" s="9"/>
      <c r="B33" t="s">
        <v>36</v>
      </c>
      <c r="C33" t="s">
        <v>37</v>
      </c>
      <c r="D33" s="6" t="s">
        <v>134</v>
      </c>
      <c r="E33" s="7" t="s">
        <v>135</v>
      </c>
      <c r="S33" s="13">
        <v>2000</v>
      </c>
      <c r="T33" s="13"/>
      <c r="U33" s="13">
        <v>2000</v>
      </c>
      <c r="X33" s="17">
        <v>0</v>
      </c>
      <c r="AA33">
        <v>0</v>
      </c>
      <c r="AB33" s="10">
        <f t="shared" si="0"/>
        <v>2000</v>
      </c>
      <c r="AD33">
        <v>2500</v>
      </c>
      <c r="AE33">
        <f t="shared" si="1"/>
        <v>0</v>
      </c>
      <c r="AF33" t="str">
        <f t="shared" si="2"/>
        <v/>
      </c>
    </row>
    <row r="34" spans="1:32" x14ac:dyDescent="0.55000000000000004">
      <c r="A34" s="9" t="s">
        <v>136</v>
      </c>
      <c r="B34" t="s">
        <v>36</v>
      </c>
      <c r="C34" t="s">
        <v>137</v>
      </c>
      <c r="D34" s="6" t="s">
        <v>138</v>
      </c>
      <c r="E34" t="s">
        <v>139</v>
      </c>
      <c r="F34" t="s">
        <v>140</v>
      </c>
      <c r="H34" t="s">
        <v>141</v>
      </c>
      <c r="S34" s="8">
        <v>6696</v>
      </c>
      <c r="U34" s="8">
        <v>6696</v>
      </c>
      <c r="V34">
        <v>10015</v>
      </c>
      <c r="X34" s="9">
        <v>15</v>
      </c>
      <c r="Y34" s="13">
        <v>2520</v>
      </c>
      <c r="Z34" s="8">
        <v>2923.2</v>
      </c>
      <c r="AA34" s="8">
        <v>5443.2</v>
      </c>
      <c r="AB34" s="10">
        <f t="shared" si="0"/>
        <v>1252.8000000000002</v>
      </c>
      <c r="AE34" t="str">
        <f t="shared" si="1"/>
        <v/>
      </c>
      <c r="AF34">
        <f t="shared" si="2"/>
        <v>5443.2</v>
      </c>
    </row>
    <row r="35" spans="1:32" x14ac:dyDescent="0.55000000000000004">
      <c r="A35" s="9" t="s">
        <v>142</v>
      </c>
      <c r="B35" t="s">
        <v>36</v>
      </c>
      <c r="C35" t="s">
        <v>137</v>
      </c>
      <c r="D35" s="6" t="s">
        <v>143</v>
      </c>
      <c r="E35" t="s">
        <v>144</v>
      </c>
      <c r="F35" t="s">
        <v>145</v>
      </c>
      <c r="H35" t="s">
        <v>40</v>
      </c>
      <c r="S35" s="8">
        <v>3900</v>
      </c>
      <c r="U35" s="8">
        <v>3240</v>
      </c>
      <c r="V35">
        <v>10002</v>
      </c>
      <c r="X35" s="9">
        <v>2</v>
      </c>
      <c r="Y35" s="13">
        <v>336</v>
      </c>
      <c r="Z35" s="8">
        <v>389.76</v>
      </c>
      <c r="AA35" s="8">
        <v>725.76</v>
      </c>
      <c r="AB35" s="10">
        <f t="shared" si="0"/>
        <v>3174.24</v>
      </c>
      <c r="AD35" s="15">
        <v>2000</v>
      </c>
      <c r="AE35">
        <f t="shared" si="1"/>
        <v>725.76</v>
      </c>
      <c r="AF35" t="str">
        <f t="shared" si="2"/>
        <v/>
      </c>
    </row>
    <row r="36" spans="1:32" x14ac:dyDescent="0.55000000000000004">
      <c r="A36" s="9" t="s">
        <v>146</v>
      </c>
      <c r="B36" t="s">
        <v>36</v>
      </c>
      <c r="C36" t="s">
        <v>137</v>
      </c>
      <c r="D36" s="6" t="s">
        <v>147</v>
      </c>
      <c r="E36" t="s">
        <v>148</v>
      </c>
      <c r="F36" t="s">
        <v>148</v>
      </c>
      <c r="S36" s="8">
        <v>3500</v>
      </c>
      <c r="U36" s="8">
        <v>2808</v>
      </c>
      <c r="V36">
        <v>10002</v>
      </c>
      <c r="X36" s="9">
        <v>2</v>
      </c>
      <c r="Y36" s="13">
        <v>336</v>
      </c>
      <c r="Z36" s="8">
        <v>389.76</v>
      </c>
      <c r="AA36" s="8">
        <v>725.76</v>
      </c>
      <c r="AB36" s="10">
        <f t="shared" si="0"/>
        <v>2774.24</v>
      </c>
      <c r="AE36" t="str">
        <f t="shared" si="1"/>
        <v/>
      </c>
      <c r="AF36">
        <f t="shared" si="2"/>
        <v>725.76</v>
      </c>
    </row>
    <row r="37" spans="1:32" x14ac:dyDescent="0.55000000000000004">
      <c r="A37" s="9" t="s">
        <v>149</v>
      </c>
      <c r="B37" t="s">
        <v>36</v>
      </c>
      <c r="C37" t="s">
        <v>137</v>
      </c>
      <c r="D37" s="6" t="s">
        <v>150</v>
      </c>
      <c r="E37" t="s">
        <v>148</v>
      </c>
      <c r="F37" t="s">
        <v>148</v>
      </c>
      <c r="I37" s="7"/>
      <c r="S37" s="8">
        <v>3500</v>
      </c>
      <c r="U37" s="8">
        <v>3240</v>
      </c>
      <c r="V37">
        <v>10002</v>
      </c>
      <c r="X37" s="9">
        <v>2</v>
      </c>
      <c r="Y37" s="13">
        <v>336</v>
      </c>
      <c r="Z37" s="8">
        <v>389.76</v>
      </c>
      <c r="AA37" s="8">
        <v>725.76</v>
      </c>
      <c r="AB37" s="10">
        <f t="shared" si="0"/>
        <v>2774.24</v>
      </c>
      <c r="AE37" t="str">
        <f t="shared" si="1"/>
        <v/>
      </c>
      <c r="AF37">
        <f t="shared" si="2"/>
        <v>725.76</v>
      </c>
    </row>
    <row r="38" spans="1:32" x14ac:dyDescent="0.55000000000000004">
      <c r="A38" s="9" t="s">
        <v>151</v>
      </c>
      <c r="B38" t="s">
        <v>36</v>
      </c>
      <c r="C38" t="s">
        <v>137</v>
      </c>
      <c r="D38" s="6" t="s">
        <v>152</v>
      </c>
      <c r="E38" t="s">
        <v>153</v>
      </c>
      <c r="F38" t="s">
        <v>154</v>
      </c>
      <c r="H38" t="s">
        <v>40</v>
      </c>
      <c r="I38" s="7" t="s">
        <v>155</v>
      </c>
      <c r="S38" s="8">
        <v>3500</v>
      </c>
      <c r="U38" s="8">
        <v>4860</v>
      </c>
      <c r="V38">
        <v>10004</v>
      </c>
      <c r="X38" s="9">
        <v>4</v>
      </c>
      <c r="Y38">
        <v>640</v>
      </c>
      <c r="Z38">
        <v>928</v>
      </c>
      <c r="AA38" s="8">
        <v>1568</v>
      </c>
      <c r="AB38" s="10">
        <f t="shared" si="0"/>
        <v>1932</v>
      </c>
      <c r="AE38" t="str">
        <f t="shared" si="1"/>
        <v/>
      </c>
      <c r="AF38">
        <f t="shared" si="2"/>
        <v>1568</v>
      </c>
    </row>
    <row r="39" spans="1:32" x14ac:dyDescent="0.55000000000000004">
      <c r="A39" s="9" t="s">
        <v>156</v>
      </c>
      <c r="B39" t="s">
        <v>36</v>
      </c>
      <c r="C39" t="s">
        <v>137</v>
      </c>
      <c r="D39" s="6" t="s">
        <v>157</v>
      </c>
      <c r="E39" t="s">
        <v>158</v>
      </c>
      <c r="F39" t="s">
        <v>159</v>
      </c>
      <c r="I39" s="7" t="s">
        <v>160</v>
      </c>
      <c r="S39" s="8">
        <v>3500</v>
      </c>
      <c r="U39" s="8">
        <v>4860</v>
      </c>
      <c r="X39" s="9">
        <v>4</v>
      </c>
      <c r="Y39">
        <v>640</v>
      </c>
      <c r="Z39">
        <v>928</v>
      </c>
      <c r="AA39" s="8">
        <v>1568</v>
      </c>
      <c r="AB39" s="10">
        <f t="shared" si="0"/>
        <v>1932</v>
      </c>
      <c r="AE39" t="str">
        <f t="shared" si="1"/>
        <v/>
      </c>
      <c r="AF39">
        <f t="shared" si="2"/>
        <v>1568</v>
      </c>
    </row>
    <row r="40" spans="1:32" x14ac:dyDescent="0.55000000000000004">
      <c r="A40" s="9" t="s">
        <v>161</v>
      </c>
      <c r="B40" t="s">
        <v>36</v>
      </c>
      <c r="C40" t="s">
        <v>137</v>
      </c>
      <c r="D40" s="6" t="s">
        <v>162</v>
      </c>
      <c r="E40" t="s">
        <v>163</v>
      </c>
      <c r="F40" t="s">
        <v>164</v>
      </c>
      <c r="H40" t="s">
        <v>40</v>
      </c>
      <c r="I40" s="7" t="s">
        <v>165</v>
      </c>
      <c r="S40" s="8">
        <v>3500</v>
      </c>
      <c r="U40" s="8">
        <v>3100</v>
      </c>
      <c r="V40">
        <v>10004</v>
      </c>
      <c r="X40" s="9">
        <v>4</v>
      </c>
      <c r="Y40">
        <v>640</v>
      </c>
      <c r="Z40">
        <v>928</v>
      </c>
      <c r="AA40" s="8">
        <v>1568</v>
      </c>
      <c r="AB40" s="10">
        <f t="shared" si="0"/>
        <v>1932</v>
      </c>
      <c r="AE40" t="str">
        <f t="shared" si="1"/>
        <v/>
      </c>
      <c r="AF40">
        <f t="shared" si="2"/>
        <v>1568</v>
      </c>
    </row>
    <row r="41" spans="1:32" x14ac:dyDescent="0.55000000000000004">
      <c r="A41" s="9" t="s">
        <v>166</v>
      </c>
      <c r="B41" t="s">
        <v>36</v>
      </c>
      <c r="C41" t="s">
        <v>137</v>
      </c>
      <c r="D41" s="6" t="s">
        <v>167</v>
      </c>
      <c r="E41" t="s">
        <v>168</v>
      </c>
      <c r="F41" t="s">
        <v>169</v>
      </c>
      <c r="H41" t="s">
        <v>40</v>
      </c>
      <c r="I41" s="7" t="s">
        <v>155</v>
      </c>
      <c r="S41" s="8">
        <v>3500</v>
      </c>
      <c r="U41" s="8">
        <v>4860</v>
      </c>
      <c r="X41" s="18">
        <v>3</v>
      </c>
      <c r="Y41">
        <v>480</v>
      </c>
      <c r="Z41">
        <v>696</v>
      </c>
      <c r="AA41" s="8">
        <v>1176</v>
      </c>
      <c r="AB41" s="10">
        <f t="shared" si="0"/>
        <v>2324</v>
      </c>
      <c r="AE41" t="str">
        <f t="shared" si="1"/>
        <v/>
      </c>
      <c r="AF41">
        <f t="shared" si="2"/>
        <v>1176</v>
      </c>
    </row>
    <row r="42" spans="1:32" x14ac:dyDescent="0.55000000000000004">
      <c r="A42" s="9" t="s">
        <v>170</v>
      </c>
      <c r="B42" t="s">
        <v>36</v>
      </c>
      <c r="C42" t="s">
        <v>137</v>
      </c>
      <c r="D42" s="6" t="s">
        <v>171</v>
      </c>
      <c r="E42" t="s">
        <v>172</v>
      </c>
      <c r="F42" t="s">
        <v>172</v>
      </c>
      <c r="H42" t="s">
        <v>40</v>
      </c>
      <c r="I42" s="7" t="s">
        <v>173</v>
      </c>
      <c r="S42" s="8">
        <v>2700</v>
      </c>
      <c r="U42" s="8">
        <v>2700</v>
      </c>
      <c r="V42">
        <v>10002</v>
      </c>
      <c r="X42" s="18">
        <v>2</v>
      </c>
      <c r="Y42">
        <v>320</v>
      </c>
      <c r="Z42">
        <v>464</v>
      </c>
      <c r="AA42" s="8">
        <v>784</v>
      </c>
      <c r="AB42" s="10">
        <f t="shared" si="0"/>
        <v>1916</v>
      </c>
      <c r="AE42" t="str">
        <f t="shared" si="1"/>
        <v/>
      </c>
      <c r="AF42">
        <f t="shared" si="2"/>
        <v>784</v>
      </c>
    </row>
    <row r="43" spans="1:32" x14ac:dyDescent="0.55000000000000004">
      <c r="A43" s="9" t="s">
        <v>174</v>
      </c>
      <c r="B43" t="s">
        <v>36</v>
      </c>
      <c r="C43" t="s">
        <v>137</v>
      </c>
      <c r="D43" s="6" t="s">
        <v>175</v>
      </c>
      <c r="E43" t="s">
        <v>176</v>
      </c>
      <c r="I43" s="7" t="s">
        <v>177</v>
      </c>
      <c r="S43" s="8">
        <v>2750</v>
      </c>
      <c r="U43" s="8">
        <v>2750</v>
      </c>
      <c r="X43" s="18">
        <v>2</v>
      </c>
      <c r="Y43">
        <v>320</v>
      </c>
      <c r="Z43">
        <v>464</v>
      </c>
      <c r="AA43" s="8">
        <v>784</v>
      </c>
      <c r="AB43" s="10">
        <f t="shared" si="0"/>
        <v>1966</v>
      </c>
      <c r="AE43" t="str">
        <f t="shared" si="1"/>
        <v/>
      </c>
      <c r="AF43">
        <f t="shared" si="2"/>
        <v>784</v>
      </c>
    </row>
    <row r="44" spans="1:32" x14ac:dyDescent="0.55000000000000004">
      <c r="A44" s="9" t="s">
        <v>178</v>
      </c>
      <c r="B44" t="s">
        <v>36</v>
      </c>
      <c r="C44" t="s">
        <v>179</v>
      </c>
      <c r="D44" s="6" t="s">
        <v>180</v>
      </c>
      <c r="E44" s="7" t="s">
        <v>181</v>
      </c>
      <c r="I44" s="7"/>
      <c r="S44" s="15">
        <v>1200</v>
      </c>
      <c r="T44" s="15">
        <v>1200</v>
      </c>
      <c r="U44" s="15">
        <v>1200</v>
      </c>
      <c r="X44" s="18">
        <v>5</v>
      </c>
      <c r="Y44">
        <v>800</v>
      </c>
      <c r="Z44" s="8">
        <v>160</v>
      </c>
      <c r="AA44" s="8">
        <v>960</v>
      </c>
      <c r="AB44" s="10">
        <f t="shared" si="0"/>
        <v>240</v>
      </c>
      <c r="AD44">
        <v>500</v>
      </c>
      <c r="AE44">
        <f t="shared" si="1"/>
        <v>960</v>
      </c>
      <c r="AF44" t="str">
        <f t="shared" si="2"/>
        <v/>
      </c>
    </row>
    <row r="45" spans="1:32" x14ac:dyDescent="0.55000000000000004">
      <c r="A45" s="9" t="s">
        <v>182</v>
      </c>
      <c r="B45" t="s">
        <v>36</v>
      </c>
      <c r="C45" t="s">
        <v>183</v>
      </c>
      <c r="D45" s="6" t="s">
        <v>184</v>
      </c>
      <c r="E45" t="s">
        <v>185</v>
      </c>
      <c r="F45" t="s">
        <v>185</v>
      </c>
      <c r="H45" t="s">
        <v>40</v>
      </c>
      <c r="I45" s="7"/>
      <c r="S45" s="8">
        <v>31500</v>
      </c>
      <c r="U45" s="8">
        <v>31500</v>
      </c>
      <c r="V45">
        <v>10110</v>
      </c>
      <c r="W45">
        <v>1</v>
      </c>
      <c r="X45" s="9">
        <v>110</v>
      </c>
      <c r="Y45" s="13">
        <v>18480</v>
      </c>
      <c r="Z45" s="8">
        <v>21436.799999999999</v>
      </c>
      <c r="AA45" s="8">
        <v>39916.800000000003</v>
      </c>
      <c r="AB45" s="10">
        <f t="shared" si="0"/>
        <v>-8416.8000000000029</v>
      </c>
      <c r="AE45" t="str">
        <f t="shared" si="1"/>
        <v/>
      </c>
      <c r="AF45">
        <f t="shared" si="2"/>
        <v>39916.800000000003</v>
      </c>
    </row>
    <row r="46" spans="1:32" x14ac:dyDescent="0.55000000000000004">
      <c r="A46" s="9" t="s">
        <v>186</v>
      </c>
      <c r="B46" t="s">
        <v>36</v>
      </c>
      <c r="C46" t="s">
        <v>183</v>
      </c>
      <c r="D46" s="6" t="s">
        <v>187</v>
      </c>
      <c r="E46" t="s">
        <v>188</v>
      </c>
      <c r="F46" t="s">
        <v>189</v>
      </c>
      <c r="H46" t="s">
        <v>40</v>
      </c>
      <c r="I46" s="7"/>
      <c r="S46" s="8">
        <v>5616</v>
      </c>
      <c r="U46" s="8">
        <v>5616</v>
      </c>
      <c r="V46">
        <v>10015</v>
      </c>
      <c r="W46">
        <v>1</v>
      </c>
      <c r="X46" s="9">
        <v>15</v>
      </c>
      <c r="Y46" s="13">
        <v>2520</v>
      </c>
      <c r="Z46" s="8">
        <v>2923.2</v>
      </c>
      <c r="AA46" s="8">
        <v>5443.2</v>
      </c>
      <c r="AB46" s="10">
        <f t="shared" si="0"/>
        <v>172.80000000000018</v>
      </c>
      <c r="AE46" t="str">
        <f t="shared" si="1"/>
        <v/>
      </c>
      <c r="AF46">
        <f t="shared" si="2"/>
        <v>5443.2</v>
      </c>
    </row>
    <row r="47" spans="1:32" x14ac:dyDescent="0.55000000000000004">
      <c r="A47" s="9" t="s">
        <v>190</v>
      </c>
      <c r="B47" t="s">
        <v>36</v>
      </c>
      <c r="C47" t="s">
        <v>183</v>
      </c>
      <c r="D47" s="6" t="s">
        <v>191</v>
      </c>
      <c r="E47" t="s">
        <v>192</v>
      </c>
      <c r="F47" t="s">
        <v>193</v>
      </c>
      <c r="H47" t="s">
        <v>141</v>
      </c>
      <c r="I47" s="7"/>
      <c r="S47" s="8">
        <v>4800</v>
      </c>
      <c r="U47" s="8">
        <v>5500</v>
      </c>
      <c r="V47">
        <v>10010</v>
      </c>
      <c r="X47" s="9">
        <v>10</v>
      </c>
      <c r="Y47" s="13">
        <v>1680</v>
      </c>
      <c r="Z47" s="8">
        <v>1948.8</v>
      </c>
      <c r="AA47" s="8">
        <v>3628.8</v>
      </c>
      <c r="AB47" s="10">
        <f t="shared" si="0"/>
        <v>1171.1999999999998</v>
      </c>
      <c r="AE47" t="str">
        <f t="shared" si="1"/>
        <v/>
      </c>
      <c r="AF47">
        <f t="shared" si="2"/>
        <v>3628.8</v>
      </c>
    </row>
    <row r="48" spans="1:32" x14ac:dyDescent="0.55000000000000004">
      <c r="A48" s="9" t="s">
        <v>194</v>
      </c>
      <c r="B48" t="s">
        <v>36</v>
      </c>
      <c r="C48" t="s">
        <v>183</v>
      </c>
      <c r="D48" s="6" t="s">
        <v>195</v>
      </c>
      <c r="E48" t="s">
        <v>196</v>
      </c>
      <c r="I48" s="7" t="s">
        <v>197</v>
      </c>
      <c r="S48" s="8">
        <v>5200</v>
      </c>
      <c r="U48" s="8">
        <v>5184</v>
      </c>
      <c r="X48" s="9">
        <v>10</v>
      </c>
      <c r="Y48">
        <v>1600</v>
      </c>
      <c r="Z48">
        <v>2320</v>
      </c>
      <c r="AA48" s="8">
        <v>3920</v>
      </c>
      <c r="AB48" s="10">
        <f t="shared" si="0"/>
        <v>1280</v>
      </c>
      <c r="AD48">
        <v>3000</v>
      </c>
      <c r="AE48">
        <f t="shared" si="1"/>
        <v>3920</v>
      </c>
      <c r="AF48" t="str">
        <f t="shared" si="2"/>
        <v/>
      </c>
    </row>
    <row r="49" spans="1:32" x14ac:dyDescent="0.55000000000000004">
      <c r="A49" s="9" t="s">
        <v>198</v>
      </c>
      <c r="B49" t="s">
        <v>36</v>
      </c>
      <c r="C49" t="s">
        <v>183</v>
      </c>
      <c r="D49" s="6" t="s">
        <v>199</v>
      </c>
      <c r="E49" t="s">
        <v>200</v>
      </c>
      <c r="H49" t="s">
        <v>40</v>
      </c>
      <c r="I49" s="7" t="s">
        <v>201</v>
      </c>
      <c r="S49" s="8">
        <v>27500</v>
      </c>
      <c r="U49" s="8">
        <v>27500</v>
      </c>
      <c r="X49" s="9">
        <v>40</v>
      </c>
      <c r="Y49">
        <v>6400</v>
      </c>
      <c r="Z49">
        <v>9280</v>
      </c>
      <c r="AA49" s="8">
        <v>15680</v>
      </c>
      <c r="AB49" s="10">
        <f t="shared" si="0"/>
        <v>11820</v>
      </c>
      <c r="AE49" t="str">
        <f t="shared" si="1"/>
        <v/>
      </c>
      <c r="AF49">
        <f t="shared" si="2"/>
        <v>15680</v>
      </c>
    </row>
    <row r="50" spans="1:32" x14ac:dyDescent="0.55000000000000004">
      <c r="A50" s="9" t="s">
        <v>202</v>
      </c>
      <c r="B50" t="s">
        <v>36</v>
      </c>
      <c r="C50" t="s">
        <v>183</v>
      </c>
      <c r="D50" s="6" t="s">
        <v>203</v>
      </c>
      <c r="E50" s="7" t="s">
        <v>204</v>
      </c>
      <c r="F50" s="7" t="s">
        <v>205</v>
      </c>
      <c r="G50" s="7"/>
      <c r="H50" s="14" t="s">
        <v>40</v>
      </c>
      <c r="I50" s="7"/>
      <c r="S50" s="13">
        <v>8000</v>
      </c>
      <c r="T50" s="13">
        <v>34000</v>
      </c>
      <c r="U50" s="13">
        <v>8700</v>
      </c>
      <c r="V50" s="7">
        <v>25</v>
      </c>
      <c r="W50" s="15">
        <v>2</v>
      </c>
      <c r="X50" s="9">
        <v>25</v>
      </c>
      <c r="Y50">
        <v>3643.75</v>
      </c>
      <c r="Z50" s="8">
        <v>1093.125</v>
      </c>
      <c r="AA50" s="8">
        <v>4736.875</v>
      </c>
      <c r="AB50" s="10">
        <f t="shared" si="0"/>
        <v>3263.125</v>
      </c>
      <c r="AE50" t="str">
        <f t="shared" si="1"/>
        <v/>
      </c>
      <c r="AF50">
        <f t="shared" si="2"/>
        <v>4736.875</v>
      </c>
    </row>
    <row r="51" spans="1:32" x14ac:dyDescent="0.55000000000000004">
      <c r="A51" s="9" t="s">
        <v>206</v>
      </c>
      <c r="B51" t="s">
        <v>36</v>
      </c>
      <c r="C51" t="s">
        <v>183</v>
      </c>
      <c r="D51" s="6" t="s">
        <v>207</v>
      </c>
      <c r="E51" s="7" t="s">
        <v>208</v>
      </c>
      <c r="F51" s="7"/>
      <c r="G51" s="7"/>
      <c r="H51" s="14" t="s">
        <v>40</v>
      </c>
      <c r="I51" s="7"/>
      <c r="S51" s="13">
        <v>7700</v>
      </c>
      <c r="T51" s="13"/>
      <c r="U51" s="13">
        <v>8400</v>
      </c>
      <c r="V51" s="7">
        <v>25</v>
      </c>
      <c r="W51" s="15">
        <v>2</v>
      </c>
      <c r="X51" s="9">
        <v>25</v>
      </c>
      <c r="Y51">
        <v>3643.75</v>
      </c>
      <c r="Z51" s="8">
        <v>1093.125</v>
      </c>
      <c r="AA51" s="8">
        <v>4736.875</v>
      </c>
      <c r="AB51" s="10">
        <f t="shared" si="0"/>
        <v>2963.125</v>
      </c>
      <c r="AE51" t="str">
        <f t="shared" si="1"/>
        <v/>
      </c>
      <c r="AF51">
        <f t="shared" si="2"/>
        <v>4736.875</v>
      </c>
    </row>
    <row r="52" spans="1:32" x14ac:dyDescent="0.55000000000000004">
      <c r="A52" s="9" t="s">
        <v>209</v>
      </c>
      <c r="B52" t="s">
        <v>36</v>
      </c>
      <c r="C52" t="s">
        <v>183</v>
      </c>
      <c r="D52" s="6" t="s">
        <v>210</v>
      </c>
      <c r="E52" s="7" t="s">
        <v>211</v>
      </c>
      <c r="F52" s="7"/>
      <c r="G52" s="7"/>
      <c r="H52" s="14" t="s">
        <v>40</v>
      </c>
      <c r="I52" s="7"/>
      <c r="S52" s="13">
        <v>7200</v>
      </c>
      <c r="T52" s="13"/>
      <c r="U52" s="13">
        <v>7900</v>
      </c>
      <c r="V52" s="7">
        <v>25</v>
      </c>
      <c r="W52" s="15">
        <v>2</v>
      </c>
      <c r="X52" s="9">
        <v>25</v>
      </c>
      <c r="Y52">
        <v>3643.75</v>
      </c>
      <c r="Z52" s="8">
        <v>1093.125</v>
      </c>
      <c r="AA52" s="8">
        <v>4736.875</v>
      </c>
      <c r="AB52" s="10">
        <f t="shared" si="0"/>
        <v>2463.125</v>
      </c>
      <c r="AE52" t="str">
        <f t="shared" si="1"/>
        <v/>
      </c>
      <c r="AF52">
        <f t="shared" si="2"/>
        <v>4736.875</v>
      </c>
    </row>
    <row r="53" spans="1:32" x14ac:dyDescent="0.55000000000000004">
      <c r="A53" s="9" t="s">
        <v>212</v>
      </c>
      <c r="B53" t="s">
        <v>36</v>
      </c>
      <c r="C53" t="s">
        <v>183</v>
      </c>
      <c r="D53" s="6" t="s">
        <v>213</v>
      </c>
      <c r="E53" s="7" t="s">
        <v>214</v>
      </c>
      <c r="F53" s="7"/>
      <c r="G53" s="7"/>
      <c r="H53" s="14" t="s">
        <v>40</v>
      </c>
      <c r="I53" s="7"/>
      <c r="S53" s="13">
        <v>7000</v>
      </c>
      <c r="T53" s="13"/>
      <c r="U53" s="13">
        <v>7700</v>
      </c>
      <c r="V53" s="7">
        <v>25</v>
      </c>
      <c r="W53" s="15">
        <v>2</v>
      </c>
      <c r="X53" s="9">
        <v>25</v>
      </c>
      <c r="Y53">
        <v>3643.75</v>
      </c>
      <c r="Z53" s="8">
        <v>1093.125</v>
      </c>
      <c r="AA53" s="8">
        <v>4736.875</v>
      </c>
      <c r="AB53" s="10">
        <f t="shared" si="0"/>
        <v>2263.125</v>
      </c>
      <c r="AE53" t="str">
        <f t="shared" si="1"/>
        <v/>
      </c>
      <c r="AF53">
        <f t="shared" si="2"/>
        <v>4736.875</v>
      </c>
    </row>
    <row r="54" spans="1:32" x14ac:dyDescent="0.55000000000000004">
      <c r="A54" s="9" t="s">
        <v>215</v>
      </c>
      <c r="B54" t="s">
        <v>36</v>
      </c>
      <c r="C54" t="s">
        <v>183</v>
      </c>
      <c r="D54" s="6" t="s">
        <v>216</v>
      </c>
      <c r="E54" s="7" t="s">
        <v>217</v>
      </c>
      <c r="F54" s="7"/>
      <c r="G54" s="7"/>
      <c r="H54" s="14" t="s">
        <v>40</v>
      </c>
      <c r="I54" s="7"/>
      <c r="S54" s="13">
        <v>6600</v>
      </c>
      <c r="T54" s="13"/>
      <c r="U54" s="13">
        <v>7300</v>
      </c>
      <c r="V54" s="7">
        <v>25</v>
      </c>
      <c r="W54" s="15">
        <v>2</v>
      </c>
      <c r="X54" s="9">
        <v>25</v>
      </c>
      <c r="Y54">
        <v>3643.75</v>
      </c>
      <c r="Z54" s="8">
        <v>1093.125</v>
      </c>
      <c r="AA54" s="8">
        <v>4736.875</v>
      </c>
      <c r="AB54" s="10">
        <f t="shared" si="0"/>
        <v>1863.125</v>
      </c>
      <c r="AE54" t="str">
        <f t="shared" si="1"/>
        <v/>
      </c>
      <c r="AF54">
        <f t="shared" si="2"/>
        <v>4736.875</v>
      </c>
    </row>
    <row r="55" spans="1:32" x14ac:dyDescent="0.55000000000000004">
      <c r="A55" s="9" t="s">
        <v>218</v>
      </c>
      <c r="B55" t="s">
        <v>36</v>
      </c>
      <c r="C55" t="s">
        <v>219</v>
      </c>
      <c r="D55" s="6" t="s">
        <v>220</v>
      </c>
      <c r="E55" t="s">
        <v>221</v>
      </c>
      <c r="F55" t="s">
        <v>221</v>
      </c>
      <c r="I55" s="7" t="s">
        <v>222</v>
      </c>
      <c r="S55" s="8">
        <v>5184</v>
      </c>
      <c r="U55" s="8">
        <v>5184</v>
      </c>
      <c r="X55" s="9">
        <v>9</v>
      </c>
      <c r="Y55">
        <v>1440</v>
      </c>
      <c r="Z55">
        <v>2088</v>
      </c>
      <c r="AA55" s="8">
        <v>3528</v>
      </c>
      <c r="AB55" s="10">
        <f t="shared" si="0"/>
        <v>1656</v>
      </c>
      <c r="AE55" t="str">
        <f t="shared" si="1"/>
        <v/>
      </c>
      <c r="AF55">
        <f t="shared" si="2"/>
        <v>3528</v>
      </c>
    </row>
    <row r="56" spans="1:32" x14ac:dyDescent="0.55000000000000004">
      <c r="A56" s="9" t="s">
        <v>223</v>
      </c>
      <c r="B56" t="s">
        <v>36</v>
      </c>
      <c r="C56" t="s">
        <v>219</v>
      </c>
      <c r="D56" s="6" t="s">
        <v>224</v>
      </c>
      <c r="E56" t="s">
        <v>225</v>
      </c>
      <c r="F56" t="s">
        <v>225</v>
      </c>
      <c r="I56" s="7" t="s">
        <v>226</v>
      </c>
      <c r="S56" s="8">
        <v>4500</v>
      </c>
      <c r="U56" s="8">
        <v>4500</v>
      </c>
      <c r="X56" s="9">
        <v>2.5</v>
      </c>
      <c r="Y56">
        <v>400</v>
      </c>
      <c r="Z56">
        <v>580</v>
      </c>
      <c r="AA56" s="8">
        <v>980</v>
      </c>
      <c r="AB56" s="10">
        <f t="shared" si="0"/>
        <v>3520</v>
      </c>
      <c r="AE56" t="str">
        <f t="shared" si="1"/>
        <v/>
      </c>
      <c r="AF56">
        <f t="shared" si="2"/>
        <v>980</v>
      </c>
    </row>
    <row r="57" spans="1:32" x14ac:dyDescent="0.55000000000000004">
      <c r="A57" s="9" t="s">
        <v>227</v>
      </c>
      <c r="B57" t="s">
        <v>36</v>
      </c>
      <c r="C57" t="s">
        <v>219</v>
      </c>
      <c r="D57" s="6" t="s">
        <v>228</v>
      </c>
      <c r="E57" t="s">
        <v>229</v>
      </c>
      <c r="F57" t="s">
        <v>229</v>
      </c>
      <c r="H57" t="s">
        <v>40</v>
      </c>
      <c r="I57" s="7" t="s">
        <v>226</v>
      </c>
      <c r="S57" s="8">
        <v>4200</v>
      </c>
      <c r="U57" s="8">
        <v>4200</v>
      </c>
      <c r="V57">
        <v>10003</v>
      </c>
      <c r="X57" s="9">
        <v>2.5</v>
      </c>
      <c r="Y57">
        <v>400</v>
      </c>
      <c r="Z57">
        <v>580</v>
      </c>
      <c r="AA57" s="8">
        <v>980</v>
      </c>
      <c r="AB57" s="10">
        <f t="shared" si="0"/>
        <v>3220</v>
      </c>
      <c r="AE57" t="str">
        <f t="shared" si="1"/>
        <v/>
      </c>
      <c r="AF57">
        <f t="shared" si="2"/>
        <v>980</v>
      </c>
    </row>
    <row r="58" spans="1:32" x14ac:dyDescent="0.55000000000000004">
      <c r="A58" s="9" t="s">
        <v>230</v>
      </c>
      <c r="B58" t="s">
        <v>36</v>
      </c>
      <c r="C58" t="s">
        <v>219</v>
      </c>
      <c r="D58" s="6" t="s">
        <v>231</v>
      </c>
      <c r="E58" t="s">
        <v>232</v>
      </c>
      <c r="F58" t="s">
        <v>232</v>
      </c>
      <c r="H58" t="s">
        <v>40</v>
      </c>
      <c r="I58" s="7" t="s">
        <v>233</v>
      </c>
      <c r="S58" s="8">
        <v>6200</v>
      </c>
      <c r="U58" s="8">
        <v>6200</v>
      </c>
      <c r="V58">
        <v>10010</v>
      </c>
      <c r="X58" s="9">
        <v>10</v>
      </c>
      <c r="Y58">
        <v>1600</v>
      </c>
      <c r="Z58">
        <v>2320</v>
      </c>
      <c r="AA58" s="8">
        <v>3920</v>
      </c>
      <c r="AB58" s="10">
        <f t="shared" si="0"/>
        <v>2280</v>
      </c>
      <c r="AE58" t="str">
        <f t="shared" si="1"/>
        <v/>
      </c>
      <c r="AF58">
        <f t="shared" si="2"/>
        <v>3920</v>
      </c>
    </row>
    <row r="59" spans="1:32" x14ac:dyDescent="0.55000000000000004">
      <c r="A59" s="16">
        <v>1077</v>
      </c>
      <c r="B59" t="s">
        <v>36</v>
      </c>
      <c r="C59" t="s">
        <v>219</v>
      </c>
      <c r="D59" s="6" t="s">
        <v>234</v>
      </c>
      <c r="E59" s="7" t="s">
        <v>235</v>
      </c>
      <c r="F59" s="7" t="s">
        <v>236</v>
      </c>
      <c r="G59" s="7"/>
      <c r="I59" s="7"/>
      <c r="S59" s="13">
        <v>5500</v>
      </c>
      <c r="T59" s="13">
        <v>6500</v>
      </c>
      <c r="U59" s="13">
        <v>6500</v>
      </c>
      <c r="V59" s="7">
        <v>20025</v>
      </c>
      <c r="W59" s="15">
        <v>2</v>
      </c>
      <c r="X59" s="9">
        <v>25</v>
      </c>
      <c r="Y59">
        <v>3643.75</v>
      </c>
      <c r="Z59" s="8">
        <v>1093.125</v>
      </c>
      <c r="AA59" s="8">
        <v>4736.875</v>
      </c>
      <c r="AB59" s="10">
        <f t="shared" si="0"/>
        <v>763.125</v>
      </c>
      <c r="AE59" t="str">
        <f t="shared" si="1"/>
        <v/>
      </c>
      <c r="AF59">
        <f t="shared" si="2"/>
        <v>4736.875</v>
      </c>
    </row>
    <row r="60" spans="1:32" x14ac:dyDescent="0.55000000000000004">
      <c r="A60" s="16">
        <v>1077</v>
      </c>
      <c r="B60" t="s">
        <v>36</v>
      </c>
      <c r="C60" t="s">
        <v>219</v>
      </c>
      <c r="D60" s="6" t="s">
        <v>237</v>
      </c>
      <c r="E60" s="7" t="s">
        <v>235</v>
      </c>
      <c r="F60" s="7"/>
      <c r="G60" s="7"/>
      <c r="I60" s="7"/>
      <c r="S60" s="13">
        <v>6500</v>
      </c>
      <c r="T60" s="13">
        <v>6500</v>
      </c>
      <c r="U60" s="13">
        <v>6500</v>
      </c>
      <c r="V60" s="7">
        <v>20025</v>
      </c>
      <c r="W60" s="15">
        <v>2</v>
      </c>
      <c r="X60" s="9">
        <v>25</v>
      </c>
      <c r="Y60">
        <v>3643.75</v>
      </c>
      <c r="Z60" s="8">
        <v>1093.125</v>
      </c>
      <c r="AA60" s="8">
        <v>4736.875</v>
      </c>
      <c r="AB60" s="10">
        <f t="shared" si="0"/>
        <v>1763.125</v>
      </c>
      <c r="AE60" t="str">
        <f t="shared" si="1"/>
        <v/>
      </c>
      <c r="AF60">
        <f t="shared" si="2"/>
        <v>4736.875</v>
      </c>
    </row>
    <row r="61" spans="1:32" x14ac:dyDescent="0.55000000000000004">
      <c r="A61" s="16">
        <v>1077</v>
      </c>
      <c r="B61" t="s">
        <v>36</v>
      </c>
      <c r="C61" t="s">
        <v>219</v>
      </c>
      <c r="D61" s="6" t="s">
        <v>238</v>
      </c>
      <c r="E61" s="7" t="s">
        <v>235</v>
      </c>
      <c r="F61" s="7"/>
      <c r="G61" s="7"/>
      <c r="I61" s="7"/>
      <c r="S61" s="13">
        <v>6500</v>
      </c>
      <c r="T61" s="13">
        <v>6500</v>
      </c>
      <c r="U61" s="13">
        <v>6500</v>
      </c>
      <c r="V61" s="7">
        <v>20025</v>
      </c>
      <c r="W61" s="15">
        <v>2</v>
      </c>
      <c r="X61" s="9">
        <v>25</v>
      </c>
      <c r="Y61">
        <v>3643.75</v>
      </c>
      <c r="Z61" s="8">
        <v>1093.125</v>
      </c>
      <c r="AA61" s="8">
        <v>4736.875</v>
      </c>
      <c r="AB61" s="10">
        <f t="shared" si="0"/>
        <v>1763.125</v>
      </c>
      <c r="AE61" t="str">
        <f t="shared" si="1"/>
        <v/>
      </c>
      <c r="AF61">
        <f t="shared" si="2"/>
        <v>4736.875</v>
      </c>
    </row>
    <row r="62" spans="1:32" x14ac:dyDescent="0.55000000000000004">
      <c r="A62" s="9" t="s">
        <v>178</v>
      </c>
      <c r="B62" t="s">
        <v>36</v>
      </c>
      <c r="C62" t="s">
        <v>219</v>
      </c>
      <c r="D62" s="6" t="s">
        <v>239</v>
      </c>
      <c r="E62" s="7" t="s">
        <v>240</v>
      </c>
      <c r="I62" s="7"/>
      <c r="S62" s="15"/>
      <c r="T62" s="15">
        <v>3900</v>
      </c>
      <c r="U62" s="15">
        <v>3900</v>
      </c>
      <c r="X62" s="9">
        <v>10</v>
      </c>
      <c r="Y62">
        <v>1457.5</v>
      </c>
      <c r="Z62" s="8">
        <v>437.25</v>
      </c>
      <c r="AA62" s="8">
        <v>1894.75</v>
      </c>
      <c r="AB62" s="10">
        <f t="shared" si="0"/>
        <v>0</v>
      </c>
      <c r="AE62" t="str">
        <f t="shared" si="1"/>
        <v/>
      </c>
      <c r="AF62">
        <f t="shared" si="2"/>
        <v>1894.75</v>
      </c>
    </row>
    <row r="63" spans="1:32" x14ac:dyDescent="0.55000000000000004">
      <c r="A63" s="9" t="s">
        <v>178</v>
      </c>
      <c r="B63" t="s">
        <v>36</v>
      </c>
      <c r="C63" t="s">
        <v>219</v>
      </c>
      <c r="D63" s="6" t="s">
        <v>241</v>
      </c>
      <c r="E63" s="7" t="s">
        <v>242</v>
      </c>
      <c r="I63" s="7"/>
      <c r="S63" s="15">
        <v>6800</v>
      </c>
      <c r="T63" s="15">
        <v>6800</v>
      </c>
      <c r="U63" s="15">
        <v>6800</v>
      </c>
      <c r="X63" s="9">
        <v>10</v>
      </c>
      <c r="Y63">
        <v>1457.5</v>
      </c>
      <c r="Z63" s="8">
        <v>437.25</v>
      </c>
      <c r="AA63" s="8">
        <v>1894.75</v>
      </c>
      <c r="AB63" s="10">
        <f t="shared" si="0"/>
        <v>4905.25</v>
      </c>
      <c r="AE63" t="str">
        <f t="shared" si="1"/>
        <v/>
      </c>
      <c r="AF63">
        <f t="shared" si="2"/>
        <v>1894.75</v>
      </c>
    </row>
    <row r="64" spans="1:32" x14ac:dyDescent="0.55000000000000004">
      <c r="A64" s="19" t="s">
        <v>243</v>
      </c>
      <c r="B64" t="s">
        <v>36</v>
      </c>
      <c r="C64" t="s">
        <v>244</v>
      </c>
      <c r="D64" t="s">
        <v>245</v>
      </c>
      <c r="E64" t="s">
        <v>246</v>
      </c>
      <c r="F64" t="s">
        <v>247</v>
      </c>
      <c r="H64" t="s">
        <v>40</v>
      </c>
      <c r="I64" s="7"/>
      <c r="J64" t="s">
        <v>248</v>
      </c>
      <c r="S64" s="8">
        <v>2484</v>
      </c>
      <c r="U64" s="8">
        <v>2484</v>
      </c>
      <c r="V64">
        <v>10005</v>
      </c>
      <c r="W64">
        <v>1</v>
      </c>
      <c r="X64" s="9">
        <v>5</v>
      </c>
      <c r="Y64" s="13">
        <v>840</v>
      </c>
      <c r="Z64" s="8">
        <v>974.4</v>
      </c>
      <c r="AA64" s="8">
        <v>1814.4</v>
      </c>
      <c r="AB64" s="10">
        <f t="shared" si="0"/>
        <v>669.59999999999991</v>
      </c>
      <c r="AD64" s="15">
        <v>1500</v>
      </c>
      <c r="AE64">
        <f t="shared" si="1"/>
        <v>1814.4</v>
      </c>
      <c r="AF64" t="str">
        <f t="shared" si="2"/>
        <v/>
      </c>
    </row>
    <row r="65" spans="1:32" x14ac:dyDescent="0.55000000000000004">
      <c r="A65" s="9" t="s">
        <v>249</v>
      </c>
      <c r="B65" t="s">
        <v>36</v>
      </c>
      <c r="C65" t="s">
        <v>244</v>
      </c>
      <c r="D65" s="6" t="s">
        <v>250</v>
      </c>
      <c r="E65" t="s">
        <v>251</v>
      </c>
      <c r="F65" t="s">
        <v>251</v>
      </c>
      <c r="I65" s="7"/>
      <c r="S65" s="8">
        <v>14500</v>
      </c>
      <c r="U65" s="8">
        <v>14500</v>
      </c>
      <c r="V65">
        <v>10065</v>
      </c>
      <c r="W65">
        <v>1</v>
      </c>
      <c r="X65" s="9">
        <v>65</v>
      </c>
      <c r="Y65" s="13">
        <v>10920</v>
      </c>
      <c r="Z65" s="8">
        <v>12667.199999999999</v>
      </c>
      <c r="AA65" s="8">
        <v>23587.199999999997</v>
      </c>
      <c r="AB65" s="10">
        <f t="shared" si="0"/>
        <v>-9087.1999999999971</v>
      </c>
      <c r="AE65" t="str">
        <f t="shared" si="1"/>
        <v/>
      </c>
      <c r="AF65">
        <f t="shared" si="2"/>
        <v>23587.199999999997</v>
      </c>
    </row>
    <row r="66" spans="1:32" x14ac:dyDescent="0.55000000000000004">
      <c r="A66" s="9" t="s">
        <v>252</v>
      </c>
      <c r="B66" t="s">
        <v>36</v>
      </c>
      <c r="C66" t="s">
        <v>244</v>
      </c>
      <c r="D66" s="6" t="s">
        <v>253</v>
      </c>
      <c r="E66" t="s">
        <v>254</v>
      </c>
      <c r="F66" t="s">
        <v>254</v>
      </c>
      <c r="I66" s="7"/>
      <c r="S66" s="8">
        <v>14500</v>
      </c>
      <c r="U66" s="8">
        <v>14500</v>
      </c>
      <c r="V66">
        <v>10065</v>
      </c>
      <c r="W66">
        <v>1</v>
      </c>
      <c r="X66" s="9">
        <v>65</v>
      </c>
      <c r="Y66" s="13">
        <v>10920</v>
      </c>
      <c r="Z66" s="8">
        <v>12667.199999999999</v>
      </c>
      <c r="AA66" s="8">
        <v>23587.199999999997</v>
      </c>
      <c r="AB66" s="10">
        <f t="shared" ref="AB66:AB129" si="3">IF(S66="",0,S66-AA66)</f>
        <v>-9087.1999999999971</v>
      </c>
      <c r="AE66" t="str">
        <f t="shared" si="1"/>
        <v/>
      </c>
      <c r="AF66">
        <f t="shared" si="2"/>
        <v>23587.199999999997</v>
      </c>
    </row>
    <row r="67" spans="1:32" x14ac:dyDescent="0.55000000000000004">
      <c r="A67" s="9" t="s">
        <v>255</v>
      </c>
      <c r="B67" t="s">
        <v>36</v>
      </c>
      <c r="C67" t="s">
        <v>244</v>
      </c>
      <c r="D67" s="6" t="s">
        <v>256</v>
      </c>
      <c r="E67" t="s">
        <v>257</v>
      </c>
      <c r="F67" t="s">
        <v>257</v>
      </c>
      <c r="I67" s="7"/>
      <c r="S67" s="8">
        <v>14500</v>
      </c>
      <c r="U67" s="8">
        <v>14500</v>
      </c>
      <c r="V67">
        <v>10065</v>
      </c>
      <c r="W67">
        <v>1</v>
      </c>
      <c r="X67" s="9">
        <v>65</v>
      </c>
      <c r="Y67" s="13">
        <v>10920</v>
      </c>
      <c r="Z67" s="8">
        <v>12667.199999999999</v>
      </c>
      <c r="AA67" s="8">
        <v>23587.199999999997</v>
      </c>
      <c r="AB67" s="10">
        <f t="shared" si="3"/>
        <v>-9087.1999999999971</v>
      </c>
      <c r="AE67" t="str">
        <f t="shared" ref="AE67:AE130" si="4">IF(AD67="","",AA67)</f>
        <v/>
      </c>
      <c r="AF67">
        <f t="shared" ref="AF67:AF130" si="5">IF(AE67="",AA67,"")</f>
        <v>23587.199999999997</v>
      </c>
    </row>
    <row r="68" spans="1:32" x14ac:dyDescent="0.55000000000000004">
      <c r="A68" s="9" t="s">
        <v>258</v>
      </c>
      <c r="B68" t="s">
        <v>36</v>
      </c>
      <c r="C68" t="s">
        <v>244</v>
      </c>
      <c r="D68" s="6" t="s">
        <v>259</v>
      </c>
      <c r="E68" t="s">
        <v>260</v>
      </c>
      <c r="F68" t="s">
        <v>260</v>
      </c>
      <c r="H68" t="s">
        <v>40</v>
      </c>
      <c r="I68" s="7"/>
      <c r="S68" s="8">
        <v>14500</v>
      </c>
      <c r="U68" s="8">
        <v>14500</v>
      </c>
      <c r="V68">
        <v>10065</v>
      </c>
      <c r="W68">
        <v>1</v>
      </c>
      <c r="X68" s="9">
        <v>65</v>
      </c>
      <c r="Y68" s="13">
        <v>10920</v>
      </c>
      <c r="Z68" s="8">
        <v>12667.199999999999</v>
      </c>
      <c r="AA68" s="8">
        <v>23587.199999999997</v>
      </c>
      <c r="AB68" s="10">
        <f t="shared" si="3"/>
        <v>-9087.1999999999971</v>
      </c>
      <c r="AE68" t="str">
        <f t="shared" si="4"/>
        <v/>
      </c>
      <c r="AF68">
        <f t="shared" si="5"/>
        <v>23587.199999999997</v>
      </c>
    </row>
    <row r="69" spans="1:32" x14ac:dyDescent="0.55000000000000004">
      <c r="A69" s="7" t="s">
        <v>261</v>
      </c>
      <c r="B69" t="s">
        <v>36</v>
      </c>
      <c r="C69" t="s">
        <v>244</v>
      </c>
      <c r="D69" s="6" t="s">
        <v>262</v>
      </c>
      <c r="E69" t="s">
        <v>263</v>
      </c>
      <c r="F69" t="s">
        <v>263</v>
      </c>
      <c r="H69" t="s">
        <v>40</v>
      </c>
      <c r="I69" s="7"/>
      <c r="S69" s="8">
        <v>19000</v>
      </c>
      <c r="U69" s="8">
        <v>27000</v>
      </c>
      <c r="V69">
        <v>10125</v>
      </c>
      <c r="W69">
        <v>1</v>
      </c>
      <c r="X69" s="7">
        <v>125</v>
      </c>
      <c r="Y69" s="13">
        <v>21000</v>
      </c>
      <c r="Z69" s="8">
        <v>24360</v>
      </c>
      <c r="AA69" s="8">
        <v>45360</v>
      </c>
      <c r="AB69" s="10">
        <f t="shared" si="3"/>
        <v>-26360</v>
      </c>
      <c r="AE69" t="str">
        <f t="shared" si="4"/>
        <v/>
      </c>
      <c r="AF69">
        <f t="shared" si="5"/>
        <v>45360</v>
      </c>
    </row>
    <row r="70" spans="1:32" x14ac:dyDescent="0.55000000000000004">
      <c r="A70" s="7" t="s">
        <v>264</v>
      </c>
      <c r="B70" t="s">
        <v>36</v>
      </c>
      <c r="C70" t="s">
        <v>244</v>
      </c>
      <c r="D70" s="6" t="s">
        <v>265</v>
      </c>
      <c r="E70" t="s">
        <v>266</v>
      </c>
      <c r="F70" t="s">
        <v>266</v>
      </c>
      <c r="I70" s="7"/>
      <c r="S70" s="8">
        <v>27000</v>
      </c>
      <c r="U70" s="8">
        <v>27000</v>
      </c>
      <c r="V70">
        <v>10125</v>
      </c>
      <c r="W70">
        <v>1</v>
      </c>
      <c r="X70" s="7">
        <v>125</v>
      </c>
      <c r="Y70" s="13">
        <v>21000</v>
      </c>
      <c r="Z70" s="8">
        <v>24360</v>
      </c>
      <c r="AA70" s="8">
        <v>45360</v>
      </c>
      <c r="AB70" s="10">
        <f t="shared" si="3"/>
        <v>-18360</v>
      </c>
      <c r="AE70" t="str">
        <f t="shared" si="4"/>
        <v/>
      </c>
      <c r="AF70">
        <f t="shared" si="5"/>
        <v>45360</v>
      </c>
    </row>
    <row r="71" spans="1:32" x14ac:dyDescent="0.55000000000000004">
      <c r="A71" s="7" t="s">
        <v>267</v>
      </c>
      <c r="B71" t="s">
        <v>36</v>
      </c>
      <c r="C71" t="s">
        <v>244</v>
      </c>
      <c r="D71" s="6" t="s">
        <v>268</v>
      </c>
      <c r="E71" t="s">
        <v>269</v>
      </c>
      <c r="F71" t="s">
        <v>269</v>
      </c>
      <c r="G71" t="s">
        <v>270</v>
      </c>
      <c r="H71" t="s">
        <v>40</v>
      </c>
      <c r="I71" s="9"/>
      <c r="S71" s="8">
        <v>7020</v>
      </c>
      <c r="U71" s="8">
        <v>7020</v>
      </c>
      <c r="V71">
        <v>10010</v>
      </c>
      <c r="W71">
        <v>1</v>
      </c>
      <c r="X71" s="9">
        <v>10</v>
      </c>
      <c r="Y71" s="13">
        <v>1680</v>
      </c>
      <c r="Z71" s="8">
        <v>1948.8</v>
      </c>
      <c r="AA71" s="8">
        <v>3628.8</v>
      </c>
      <c r="AB71" s="10">
        <f t="shared" si="3"/>
        <v>3391.2</v>
      </c>
      <c r="AD71" s="15">
        <v>2000</v>
      </c>
      <c r="AE71">
        <f t="shared" si="4"/>
        <v>3628.8</v>
      </c>
      <c r="AF71" t="str">
        <f t="shared" si="5"/>
        <v/>
      </c>
    </row>
    <row r="72" spans="1:32" x14ac:dyDescent="0.55000000000000004">
      <c r="A72" s="7" t="s">
        <v>271</v>
      </c>
      <c r="B72" t="s">
        <v>36</v>
      </c>
      <c r="C72" t="s">
        <v>244</v>
      </c>
      <c r="D72" s="6" t="s">
        <v>272</v>
      </c>
      <c r="E72" t="s">
        <v>273</v>
      </c>
      <c r="F72" t="s">
        <v>274</v>
      </c>
      <c r="I72" s="9"/>
      <c r="S72" s="8">
        <v>2376</v>
      </c>
      <c r="U72" s="8">
        <v>2376</v>
      </c>
      <c r="V72">
        <v>10005</v>
      </c>
      <c r="X72" s="9">
        <v>5</v>
      </c>
      <c r="Y72" s="13">
        <v>840</v>
      </c>
      <c r="Z72" s="8">
        <v>974.4</v>
      </c>
      <c r="AA72" s="8">
        <v>1814.4</v>
      </c>
      <c r="AB72" s="10">
        <f t="shared" si="3"/>
        <v>561.59999999999991</v>
      </c>
      <c r="AE72" t="str">
        <f t="shared" si="4"/>
        <v/>
      </c>
      <c r="AF72">
        <f t="shared" si="5"/>
        <v>1814.4</v>
      </c>
    </row>
    <row r="73" spans="1:32" x14ac:dyDescent="0.55000000000000004">
      <c r="A73" s="7" t="s">
        <v>275</v>
      </c>
      <c r="B73" t="s">
        <v>36</v>
      </c>
      <c r="C73" t="s">
        <v>244</v>
      </c>
      <c r="D73" s="6" t="s">
        <v>276</v>
      </c>
      <c r="E73" t="s">
        <v>277</v>
      </c>
      <c r="F73" t="s">
        <v>277</v>
      </c>
      <c r="I73" s="9"/>
      <c r="S73" s="8">
        <v>1600</v>
      </c>
      <c r="U73" s="8">
        <v>1944</v>
      </c>
      <c r="V73">
        <v>10002</v>
      </c>
      <c r="X73" s="9">
        <v>2</v>
      </c>
      <c r="Y73" s="13">
        <v>336</v>
      </c>
      <c r="Z73" s="8">
        <v>389.76</v>
      </c>
      <c r="AA73" s="8">
        <v>725.76</v>
      </c>
      <c r="AB73" s="10">
        <f t="shared" si="3"/>
        <v>874.24</v>
      </c>
      <c r="AE73" t="str">
        <f t="shared" si="4"/>
        <v/>
      </c>
      <c r="AF73">
        <f t="shared" si="5"/>
        <v>725.76</v>
      </c>
    </row>
    <row r="74" spans="1:32" x14ac:dyDescent="0.55000000000000004">
      <c r="A74" s="7" t="s">
        <v>278</v>
      </c>
      <c r="B74" t="s">
        <v>36</v>
      </c>
      <c r="C74" t="s">
        <v>244</v>
      </c>
      <c r="D74" s="6" t="s">
        <v>279</v>
      </c>
      <c r="E74" t="s">
        <v>277</v>
      </c>
      <c r="F74" t="s">
        <v>277</v>
      </c>
      <c r="H74" t="s">
        <v>40</v>
      </c>
      <c r="I74" s="9"/>
      <c r="S74" s="8">
        <v>2500</v>
      </c>
      <c r="U74" s="8">
        <v>2500</v>
      </c>
      <c r="V74">
        <v>10002</v>
      </c>
      <c r="X74" s="9">
        <v>2</v>
      </c>
      <c r="Y74" s="13">
        <v>336</v>
      </c>
      <c r="Z74" s="8">
        <v>389.76</v>
      </c>
      <c r="AA74" s="8">
        <v>725.76</v>
      </c>
      <c r="AB74" s="10">
        <f t="shared" si="3"/>
        <v>1774.24</v>
      </c>
      <c r="AE74" t="str">
        <f t="shared" si="4"/>
        <v/>
      </c>
      <c r="AF74">
        <f t="shared" si="5"/>
        <v>725.76</v>
      </c>
    </row>
    <row r="75" spans="1:32" x14ac:dyDescent="0.55000000000000004">
      <c r="A75" s="7" t="s">
        <v>280</v>
      </c>
      <c r="B75" t="s">
        <v>36</v>
      </c>
      <c r="C75" t="s">
        <v>244</v>
      </c>
      <c r="D75" s="6" t="s">
        <v>281</v>
      </c>
      <c r="E75" t="s">
        <v>277</v>
      </c>
      <c r="F75" t="s">
        <v>277</v>
      </c>
      <c r="I75" s="9"/>
      <c r="S75" s="8">
        <v>1080</v>
      </c>
      <c r="U75" s="8">
        <v>1080</v>
      </c>
      <c r="V75">
        <v>10001</v>
      </c>
      <c r="X75" s="9">
        <v>1</v>
      </c>
      <c r="Y75" s="13">
        <v>168</v>
      </c>
      <c r="Z75" s="8">
        <v>194.88</v>
      </c>
      <c r="AA75" s="8">
        <v>362.88</v>
      </c>
      <c r="AB75" s="10">
        <f t="shared" si="3"/>
        <v>717.12</v>
      </c>
      <c r="AE75" t="str">
        <f t="shared" si="4"/>
        <v/>
      </c>
      <c r="AF75">
        <f t="shared" si="5"/>
        <v>362.88</v>
      </c>
    </row>
    <row r="76" spans="1:32" x14ac:dyDescent="0.55000000000000004">
      <c r="A76" t="s">
        <v>282</v>
      </c>
      <c r="B76" t="s">
        <v>36</v>
      </c>
      <c r="C76" t="s">
        <v>244</v>
      </c>
      <c r="D76" s="6" t="s">
        <v>283</v>
      </c>
      <c r="E76" t="s">
        <v>284</v>
      </c>
      <c r="F76" t="s">
        <v>284</v>
      </c>
      <c r="I76" s="9" t="s">
        <v>285</v>
      </c>
      <c r="S76" s="8">
        <v>3132</v>
      </c>
      <c r="U76" s="8">
        <v>3132</v>
      </c>
      <c r="X76" s="9">
        <v>3</v>
      </c>
      <c r="Y76">
        <v>480</v>
      </c>
      <c r="Z76">
        <v>696</v>
      </c>
      <c r="AA76" s="8">
        <v>1176</v>
      </c>
      <c r="AB76" s="10">
        <f t="shared" si="3"/>
        <v>1956</v>
      </c>
      <c r="AD76">
        <v>2000</v>
      </c>
      <c r="AE76">
        <f t="shared" si="4"/>
        <v>1176</v>
      </c>
      <c r="AF76" t="str">
        <f t="shared" si="5"/>
        <v/>
      </c>
    </row>
    <row r="77" spans="1:32" x14ac:dyDescent="0.55000000000000004">
      <c r="A77" t="s">
        <v>286</v>
      </c>
      <c r="B77" t="s">
        <v>36</v>
      </c>
      <c r="C77" t="s">
        <v>244</v>
      </c>
      <c r="D77" s="6" t="s">
        <v>287</v>
      </c>
      <c r="E77" t="s">
        <v>288</v>
      </c>
      <c r="F77" t="s">
        <v>288</v>
      </c>
      <c r="I77" s="9" t="s">
        <v>289</v>
      </c>
      <c r="S77" s="8">
        <v>2160</v>
      </c>
      <c r="U77" s="8">
        <v>2160</v>
      </c>
      <c r="X77" s="9">
        <v>3</v>
      </c>
      <c r="Y77">
        <v>480</v>
      </c>
      <c r="Z77">
        <v>696</v>
      </c>
      <c r="AA77" s="8">
        <v>1176</v>
      </c>
      <c r="AB77" s="10">
        <f t="shared" si="3"/>
        <v>984</v>
      </c>
      <c r="AE77" t="str">
        <f t="shared" si="4"/>
        <v/>
      </c>
      <c r="AF77">
        <f t="shared" si="5"/>
        <v>1176</v>
      </c>
    </row>
    <row r="78" spans="1:32" x14ac:dyDescent="0.55000000000000004">
      <c r="A78" t="s">
        <v>290</v>
      </c>
      <c r="B78" t="s">
        <v>36</v>
      </c>
      <c r="C78" t="s">
        <v>244</v>
      </c>
      <c r="D78" s="6" t="s">
        <v>291</v>
      </c>
      <c r="E78" t="s">
        <v>292</v>
      </c>
      <c r="F78" t="s">
        <v>292</v>
      </c>
      <c r="H78" t="s">
        <v>40</v>
      </c>
      <c r="I78" s="9" t="s">
        <v>293</v>
      </c>
      <c r="S78" s="8">
        <v>2160</v>
      </c>
      <c r="U78" s="8">
        <v>2160</v>
      </c>
      <c r="X78" s="9">
        <v>0.8</v>
      </c>
      <c r="Y78">
        <v>128</v>
      </c>
      <c r="Z78">
        <v>185.6</v>
      </c>
      <c r="AA78" s="8">
        <v>313.60000000000002</v>
      </c>
      <c r="AB78" s="10">
        <f t="shared" si="3"/>
        <v>1846.4</v>
      </c>
      <c r="AE78" t="str">
        <f t="shared" si="4"/>
        <v/>
      </c>
      <c r="AF78">
        <f t="shared" si="5"/>
        <v>313.60000000000002</v>
      </c>
    </row>
    <row r="79" spans="1:32" x14ac:dyDescent="0.55000000000000004">
      <c r="A79" s="7" t="s">
        <v>290</v>
      </c>
      <c r="B79" t="s">
        <v>36</v>
      </c>
      <c r="C79" t="s">
        <v>244</v>
      </c>
      <c r="D79" s="6" t="s">
        <v>294</v>
      </c>
      <c r="E79" s="7" t="s">
        <v>295</v>
      </c>
      <c r="F79" s="7" t="s">
        <v>295</v>
      </c>
      <c r="H79" t="s">
        <v>40</v>
      </c>
      <c r="I79" s="9"/>
      <c r="S79" s="8">
        <v>2160</v>
      </c>
      <c r="U79" s="8">
        <v>2160</v>
      </c>
      <c r="V79" s="7"/>
      <c r="X79" s="9"/>
      <c r="AA79" s="8"/>
      <c r="AB79" s="10">
        <f t="shared" si="3"/>
        <v>2160</v>
      </c>
      <c r="AE79" t="str">
        <f t="shared" si="4"/>
        <v/>
      </c>
      <c r="AF79">
        <f t="shared" si="5"/>
        <v>0</v>
      </c>
    </row>
    <row r="80" spans="1:32" x14ac:dyDescent="0.55000000000000004">
      <c r="A80" s="7" t="s">
        <v>290</v>
      </c>
      <c r="B80" t="s">
        <v>36</v>
      </c>
      <c r="C80" t="s">
        <v>244</v>
      </c>
      <c r="D80" s="6" t="s">
        <v>296</v>
      </c>
      <c r="E80" s="7" t="s">
        <v>297</v>
      </c>
      <c r="F80" s="7" t="s">
        <v>297</v>
      </c>
      <c r="H80" t="s">
        <v>40</v>
      </c>
      <c r="I80" s="9"/>
      <c r="S80" s="8">
        <v>2160</v>
      </c>
      <c r="U80" s="8">
        <v>2160</v>
      </c>
      <c r="V80" s="7"/>
      <c r="X80" s="9"/>
      <c r="AA80" s="8"/>
      <c r="AB80" s="10">
        <f t="shared" si="3"/>
        <v>2160</v>
      </c>
      <c r="AE80" t="str">
        <f t="shared" si="4"/>
        <v/>
      </c>
      <c r="AF80">
        <f t="shared" si="5"/>
        <v>0</v>
      </c>
    </row>
    <row r="81" spans="1:32" x14ac:dyDescent="0.55000000000000004">
      <c r="A81" s="7" t="s">
        <v>290</v>
      </c>
      <c r="B81" t="s">
        <v>36</v>
      </c>
      <c r="C81" t="s">
        <v>244</v>
      </c>
      <c r="D81" s="6" t="s">
        <v>298</v>
      </c>
      <c r="E81" s="7" t="s">
        <v>299</v>
      </c>
      <c r="F81" s="7" t="s">
        <v>299</v>
      </c>
      <c r="H81" t="s">
        <v>40</v>
      </c>
      <c r="I81" s="9"/>
      <c r="S81" s="8">
        <v>2160</v>
      </c>
      <c r="U81" s="8">
        <v>2160</v>
      </c>
      <c r="V81" s="7"/>
      <c r="X81" s="9"/>
      <c r="AA81" s="8"/>
      <c r="AB81" s="10">
        <f t="shared" si="3"/>
        <v>2160</v>
      </c>
      <c r="AD81">
        <v>2160</v>
      </c>
      <c r="AE81">
        <f t="shared" si="4"/>
        <v>0</v>
      </c>
      <c r="AF81" t="str">
        <f t="shared" si="5"/>
        <v/>
      </c>
    </row>
    <row r="82" spans="1:32" x14ac:dyDescent="0.55000000000000004">
      <c r="A82" s="7" t="s">
        <v>290</v>
      </c>
      <c r="B82" t="s">
        <v>36</v>
      </c>
      <c r="C82" t="s">
        <v>244</v>
      </c>
      <c r="D82" s="6" t="s">
        <v>300</v>
      </c>
      <c r="E82" s="7" t="s">
        <v>301</v>
      </c>
      <c r="F82" s="7" t="s">
        <v>301</v>
      </c>
      <c r="H82" t="s">
        <v>40</v>
      </c>
      <c r="I82" s="9"/>
      <c r="S82" s="8">
        <v>2160</v>
      </c>
      <c r="U82" s="8">
        <v>2160</v>
      </c>
      <c r="V82" s="7"/>
      <c r="X82" s="9"/>
      <c r="AA82" s="8"/>
      <c r="AB82" s="10">
        <f t="shared" si="3"/>
        <v>2160</v>
      </c>
      <c r="AE82" t="str">
        <f t="shared" si="4"/>
        <v/>
      </c>
      <c r="AF82">
        <f t="shared" si="5"/>
        <v>0</v>
      </c>
    </row>
    <row r="83" spans="1:32" x14ac:dyDescent="0.55000000000000004">
      <c r="A83" s="7" t="s">
        <v>290</v>
      </c>
      <c r="B83" t="s">
        <v>36</v>
      </c>
      <c r="C83" t="s">
        <v>244</v>
      </c>
      <c r="D83" s="6" t="s">
        <v>302</v>
      </c>
      <c r="E83" s="7" t="s">
        <v>303</v>
      </c>
      <c r="F83" s="7" t="s">
        <v>303</v>
      </c>
      <c r="I83" s="9"/>
      <c r="S83" s="8">
        <v>2160</v>
      </c>
      <c r="U83" s="8">
        <v>2160</v>
      </c>
      <c r="V83" s="7"/>
      <c r="X83" s="9"/>
      <c r="AA83" s="8"/>
      <c r="AB83" s="10">
        <f t="shared" si="3"/>
        <v>2160</v>
      </c>
      <c r="AE83" t="str">
        <f t="shared" si="4"/>
        <v/>
      </c>
      <c r="AF83">
        <f t="shared" si="5"/>
        <v>0</v>
      </c>
    </row>
    <row r="84" spans="1:32" x14ac:dyDescent="0.55000000000000004">
      <c r="A84" s="7" t="s">
        <v>290</v>
      </c>
      <c r="B84" t="s">
        <v>36</v>
      </c>
      <c r="C84" t="s">
        <v>244</v>
      </c>
      <c r="D84" s="6" t="s">
        <v>304</v>
      </c>
      <c r="E84" s="7" t="s">
        <v>305</v>
      </c>
      <c r="F84" s="7" t="s">
        <v>305</v>
      </c>
      <c r="I84" s="9"/>
      <c r="S84" s="8">
        <v>2160</v>
      </c>
      <c r="U84" s="8">
        <v>2160</v>
      </c>
      <c r="V84" s="7"/>
      <c r="X84" s="9"/>
      <c r="AA84" s="8"/>
      <c r="AB84" s="10">
        <f t="shared" si="3"/>
        <v>2160</v>
      </c>
      <c r="AE84" t="str">
        <f t="shared" si="4"/>
        <v/>
      </c>
      <c r="AF84">
        <f t="shared" si="5"/>
        <v>0</v>
      </c>
    </row>
    <row r="85" spans="1:32" x14ac:dyDescent="0.55000000000000004">
      <c r="A85" s="7" t="s">
        <v>306</v>
      </c>
      <c r="B85" t="s">
        <v>36</v>
      </c>
      <c r="C85" t="s">
        <v>244</v>
      </c>
      <c r="D85" s="6" t="s">
        <v>307</v>
      </c>
      <c r="E85" s="7" t="s">
        <v>308</v>
      </c>
      <c r="F85" s="7"/>
      <c r="I85" s="9" t="s">
        <v>309</v>
      </c>
      <c r="S85" s="8">
        <v>3240</v>
      </c>
      <c r="U85" s="8">
        <v>3240</v>
      </c>
      <c r="V85" s="7"/>
      <c r="X85" s="9">
        <v>5</v>
      </c>
      <c r="Y85">
        <v>800</v>
      </c>
      <c r="Z85">
        <v>1160</v>
      </c>
      <c r="AA85" s="8">
        <v>1960</v>
      </c>
      <c r="AB85" s="10">
        <f t="shared" si="3"/>
        <v>1280</v>
      </c>
      <c r="AE85" t="str">
        <f t="shared" si="4"/>
        <v/>
      </c>
      <c r="AF85">
        <f t="shared" si="5"/>
        <v>1960</v>
      </c>
    </row>
    <row r="86" spans="1:32" x14ac:dyDescent="0.55000000000000004">
      <c r="A86" s="20">
        <v>1079</v>
      </c>
      <c r="B86" t="s">
        <v>36</v>
      </c>
      <c r="C86" t="s">
        <v>244</v>
      </c>
      <c r="D86" s="6" t="s">
        <v>310</v>
      </c>
      <c r="E86" s="7" t="s">
        <v>311</v>
      </c>
      <c r="F86" s="7" t="s">
        <v>311</v>
      </c>
      <c r="G86" s="7"/>
      <c r="I86" s="9"/>
      <c r="S86" s="13">
        <v>1200</v>
      </c>
      <c r="T86" s="13">
        <v>1200</v>
      </c>
      <c r="U86" s="13">
        <v>1200</v>
      </c>
      <c r="V86" s="7">
        <v>0.35</v>
      </c>
      <c r="W86" s="15">
        <v>2</v>
      </c>
      <c r="X86" s="9">
        <v>0.35</v>
      </c>
      <c r="Y86">
        <v>51.012499999999996</v>
      </c>
      <c r="Z86" s="8">
        <v>15.303749999999997</v>
      </c>
      <c r="AA86" s="8">
        <v>66.316249999999997</v>
      </c>
      <c r="AB86" s="10">
        <f t="shared" si="3"/>
        <v>1133.6837499999999</v>
      </c>
      <c r="AD86">
        <v>950</v>
      </c>
      <c r="AE86">
        <f t="shared" si="4"/>
        <v>66.316249999999997</v>
      </c>
      <c r="AF86" t="str">
        <f t="shared" si="5"/>
        <v/>
      </c>
    </row>
    <row r="87" spans="1:32" x14ac:dyDescent="0.55000000000000004">
      <c r="A87" s="20">
        <v>1079</v>
      </c>
      <c r="B87" t="s">
        <v>36</v>
      </c>
      <c r="C87" t="s">
        <v>244</v>
      </c>
      <c r="D87" s="6" t="s">
        <v>310</v>
      </c>
      <c r="E87" s="7" t="s">
        <v>311</v>
      </c>
      <c r="F87" s="7" t="s">
        <v>311</v>
      </c>
      <c r="G87" s="7"/>
      <c r="I87" s="9"/>
      <c r="S87" s="13">
        <v>1200</v>
      </c>
      <c r="T87" s="13">
        <v>1200</v>
      </c>
      <c r="U87" s="13">
        <v>1200</v>
      </c>
      <c r="V87" s="7">
        <v>0.35</v>
      </c>
      <c r="W87" s="15">
        <v>2</v>
      </c>
      <c r="X87" s="9">
        <v>0.35</v>
      </c>
      <c r="Y87">
        <v>51.012499999999996</v>
      </c>
      <c r="Z87" s="8">
        <v>15.303749999999997</v>
      </c>
      <c r="AA87" s="8">
        <v>66.316249999999997</v>
      </c>
      <c r="AB87" s="10">
        <f t="shared" si="3"/>
        <v>1133.6837499999999</v>
      </c>
      <c r="AD87">
        <v>950</v>
      </c>
      <c r="AE87">
        <f t="shared" si="4"/>
        <v>66.316249999999997</v>
      </c>
      <c r="AF87" t="str">
        <f t="shared" si="5"/>
        <v/>
      </c>
    </row>
    <row r="88" spans="1:32" x14ac:dyDescent="0.55000000000000004">
      <c r="A88" s="20">
        <v>1079</v>
      </c>
      <c r="B88" t="s">
        <v>36</v>
      </c>
      <c r="C88" t="s">
        <v>244</v>
      </c>
      <c r="D88" s="6" t="s">
        <v>310</v>
      </c>
      <c r="E88" s="7" t="s">
        <v>311</v>
      </c>
      <c r="F88" s="7" t="s">
        <v>311</v>
      </c>
      <c r="G88" s="7"/>
      <c r="I88" s="9"/>
      <c r="S88" s="13">
        <v>1200</v>
      </c>
      <c r="T88" s="13">
        <v>1200</v>
      </c>
      <c r="U88" s="13">
        <v>1200</v>
      </c>
      <c r="V88" s="7">
        <v>0.35</v>
      </c>
      <c r="W88" s="15">
        <v>2</v>
      </c>
      <c r="X88" s="9">
        <v>0.35</v>
      </c>
      <c r="Y88">
        <v>51.012499999999996</v>
      </c>
      <c r="Z88" s="8">
        <v>15.303749999999997</v>
      </c>
      <c r="AA88" s="8">
        <v>66.316249999999997</v>
      </c>
      <c r="AB88" s="10">
        <f t="shared" si="3"/>
        <v>1133.6837499999999</v>
      </c>
      <c r="AD88">
        <v>950</v>
      </c>
      <c r="AE88">
        <f t="shared" si="4"/>
        <v>66.316249999999997</v>
      </c>
      <c r="AF88" t="str">
        <f t="shared" si="5"/>
        <v/>
      </c>
    </row>
    <row r="89" spans="1:32" x14ac:dyDescent="0.55000000000000004">
      <c r="A89" s="20">
        <v>1079</v>
      </c>
      <c r="B89" t="s">
        <v>36</v>
      </c>
      <c r="C89" t="s">
        <v>244</v>
      </c>
      <c r="D89" s="6" t="s">
        <v>310</v>
      </c>
      <c r="E89" s="7" t="s">
        <v>311</v>
      </c>
      <c r="F89" s="7" t="s">
        <v>311</v>
      </c>
      <c r="G89" s="7"/>
      <c r="I89" s="9"/>
      <c r="S89" s="13">
        <v>1200</v>
      </c>
      <c r="T89" s="13">
        <v>1200</v>
      </c>
      <c r="U89" s="13">
        <v>1200</v>
      </c>
      <c r="V89" s="7">
        <v>0.35</v>
      </c>
      <c r="W89" s="15">
        <v>2</v>
      </c>
      <c r="X89" s="9">
        <v>0.35</v>
      </c>
      <c r="Y89">
        <v>51.012499999999996</v>
      </c>
      <c r="Z89" s="8">
        <v>15.303749999999997</v>
      </c>
      <c r="AA89" s="8">
        <v>66.316249999999997</v>
      </c>
      <c r="AB89" s="10">
        <f t="shared" si="3"/>
        <v>1133.6837499999999</v>
      </c>
      <c r="AE89" t="str">
        <f t="shared" si="4"/>
        <v/>
      </c>
      <c r="AF89">
        <f t="shared" si="5"/>
        <v>66.316249999999997</v>
      </c>
    </row>
    <row r="90" spans="1:32" x14ac:dyDescent="0.55000000000000004">
      <c r="A90" s="20">
        <v>1079</v>
      </c>
      <c r="B90" t="s">
        <v>36</v>
      </c>
      <c r="C90" t="s">
        <v>244</v>
      </c>
      <c r="D90" s="6" t="s">
        <v>310</v>
      </c>
      <c r="E90" s="7" t="s">
        <v>311</v>
      </c>
      <c r="F90" s="7" t="s">
        <v>311</v>
      </c>
      <c r="G90" s="7"/>
      <c r="I90" s="9"/>
      <c r="S90" s="13">
        <v>1200</v>
      </c>
      <c r="T90" s="13">
        <v>1200</v>
      </c>
      <c r="U90" s="13">
        <v>1200</v>
      </c>
      <c r="V90" s="7">
        <v>0.35</v>
      </c>
      <c r="W90" s="15">
        <v>2</v>
      </c>
      <c r="X90" s="9">
        <v>0.35</v>
      </c>
      <c r="Y90">
        <v>51.012499999999996</v>
      </c>
      <c r="Z90" s="8">
        <v>15.303749999999997</v>
      </c>
      <c r="AA90" s="8">
        <v>66.316249999999997</v>
      </c>
      <c r="AB90" s="10">
        <f t="shared" si="3"/>
        <v>1133.6837499999999</v>
      </c>
      <c r="AE90" t="str">
        <f t="shared" si="4"/>
        <v/>
      </c>
      <c r="AF90">
        <f t="shared" si="5"/>
        <v>66.316249999999997</v>
      </c>
    </row>
    <row r="91" spans="1:32" x14ac:dyDescent="0.55000000000000004">
      <c r="A91" s="20">
        <v>1079</v>
      </c>
      <c r="B91" t="s">
        <v>36</v>
      </c>
      <c r="C91" t="s">
        <v>244</v>
      </c>
      <c r="D91" s="6" t="s">
        <v>310</v>
      </c>
      <c r="E91" s="7" t="s">
        <v>311</v>
      </c>
      <c r="F91" s="7" t="s">
        <v>311</v>
      </c>
      <c r="G91" s="7"/>
      <c r="I91" s="9"/>
      <c r="S91" s="13">
        <v>1200</v>
      </c>
      <c r="T91" s="13">
        <v>1200</v>
      </c>
      <c r="U91" s="13">
        <v>1200</v>
      </c>
      <c r="V91" s="7">
        <v>0.35</v>
      </c>
      <c r="W91" s="15">
        <v>2</v>
      </c>
      <c r="X91" s="9">
        <v>0.35</v>
      </c>
      <c r="Y91">
        <v>51.012499999999996</v>
      </c>
      <c r="Z91" s="8">
        <v>15.303749999999997</v>
      </c>
      <c r="AA91" s="8">
        <v>66.316249999999997</v>
      </c>
      <c r="AB91" s="10">
        <f t="shared" si="3"/>
        <v>1133.6837499999999</v>
      </c>
      <c r="AE91" t="str">
        <f t="shared" si="4"/>
        <v/>
      </c>
      <c r="AF91">
        <f t="shared" si="5"/>
        <v>66.316249999999997</v>
      </c>
    </row>
    <row r="92" spans="1:32" x14ac:dyDescent="0.55000000000000004">
      <c r="A92" s="20">
        <v>1079</v>
      </c>
      <c r="B92" t="s">
        <v>36</v>
      </c>
      <c r="C92" t="s">
        <v>244</v>
      </c>
      <c r="D92" s="6" t="s">
        <v>310</v>
      </c>
      <c r="E92" s="7" t="s">
        <v>311</v>
      </c>
      <c r="F92" s="7" t="s">
        <v>311</v>
      </c>
      <c r="G92" s="7"/>
      <c r="I92" s="9"/>
      <c r="S92" s="13">
        <v>1200</v>
      </c>
      <c r="T92" s="13">
        <v>1200</v>
      </c>
      <c r="U92" s="13">
        <v>1200</v>
      </c>
      <c r="V92" s="7">
        <v>0.35</v>
      </c>
      <c r="W92" s="15">
        <v>2</v>
      </c>
      <c r="X92" s="9">
        <v>0.35</v>
      </c>
      <c r="Y92">
        <v>51.012499999999996</v>
      </c>
      <c r="Z92" s="8">
        <v>15.303749999999997</v>
      </c>
      <c r="AA92" s="8">
        <v>66.316249999999997</v>
      </c>
      <c r="AB92" s="10">
        <f t="shared" si="3"/>
        <v>1133.6837499999999</v>
      </c>
      <c r="AE92" t="str">
        <f t="shared" si="4"/>
        <v/>
      </c>
      <c r="AF92">
        <f t="shared" si="5"/>
        <v>66.316249999999997</v>
      </c>
    </row>
    <row r="93" spans="1:32" x14ac:dyDescent="0.55000000000000004">
      <c r="A93" s="20">
        <v>1079</v>
      </c>
      <c r="B93" t="s">
        <v>36</v>
      </c>
      <c r="C93" t="s">
        <v>244</v>
      </c>
      <c r="D93" s="6" t="s">
        <v>310</v>
      </c>
      <c r="E93" s="7" t="s">
        <v>311</v>
      </c>
      <c r="F93" s="7" t="s">
        <v>311</v>
      </c>
      <c r="G93" s="7"/>
      <c r="I93" s="9"/>
      <c r="S93" s="13">
        <v>1200</v>
      </c>
      <c r="T93" s="13">
        <v>1200</v>
      </c>
      <c r="U93" s="13">
        <v>1200</v>
      </c>
      <c r="V93" s="7">
        <v>0.35</v>
      </c>
      <c r="W93" s="15">
        <v>2</v>
      </c>
      <c r="X93" s="9">
        <v>0.35</v>
      </c>
      <c r="Y93">
        <v>51.012499999999996</v>
      </c>
      <c r="Z93" s="8">
        <v>15.303749999999997</v>
      </c>
      <c r="AA93" s="8">
        <v>66.316249999999997</v>
      </c>
      <c r="AB93" s="10">
        <f t="shared" si="3"/>
        <v>1133.6837499999999</v>
      </c>
      <c r="AE93" t="str">
        <f t="shared" si="4"/>
        <v/>
      </c>
      <c r="AF93">
        <f t="shared" si="5"/>
        <v>66.316249999999997</v>
      </c>
    </row>
    <row r="94" spans="1:32" x14ac:dyDescent="0.55000000000000004">
      <c r="A94" s="20">
        <v>1079</v>
      </c>
      <c r="B94" t="s">
        <v>36</v>
      </c>
      <c r="C94" t="s">
        <v>244</v>
      </c>
      <c r="D94" s="6" t="s">
        <v>310</v>
      </c>
      <c r="E94" s="7" t="s">
        <v>311</v>
      </c>
      <c r="F94" s="7" t="s">
        <v>311</v>
      </c>
      <c r="G94" s="7"/>
      <c r="I94" s="9"/>
      <c r="S94" s="13">
        <v>1200</v>
      </c>
      <c r="T94" s="13">
        <v>1200</v>
      </c>
      <c r="U94" s="13">
        <v>1200</v>
      </c>
      <c r="V94" s="7">
        <v>0.35</v>
      </c>
      <c r="W94" s="15">
        <v>2</v>
      </c>
      <c r="X94" s="9">
        <v>0.35</v>
      </c>
      <c r="Y94">
        <v>51.012499999999996</v>
      </c>
      <c r="Z94" s="8">
        <v>15.303749999999997</v>
      </c>
      <c r="AA94" s="8">
        <v>66.316249999999997</v>
      </c>
      <c r="AB94" s="10">
        <f t="shared" si="3"/>
        <v>1133.6837499999999</v>
      </c>
      <c r="AE94" t="str">
        <f t="shared" si="4"/>
        <v/>
      </c>
      <c r="AF94">
        <f t="shared" si="5"/>
        <v>66.316249999999997</v>
      </c>
    </row>
    <row r="95" spans="1:32" x14ac:dyDescent="0.55000000000000004">
      <c r="A95" s="20">
        <v>1079</v>
      </c>
      <c r="B95" t="s">
        <v>36</v>
      </c>
      <c r="C95" t="s">
        <v>244</v>
      </c>
      <c r="D95" s="6" t="s">
        <v>310</v>
      </c>
      <c r="E95" s="7" t="s">
        <v>311</v>
      </c>
      <c r="F95" s="7" t="s">
        <v>311</v>
      </c>
      <c r="G95" s="7"/>
      <c r="I95" s="9"/>
      <c r="S95" s="13">
        <v>1200</v>
      </c>
      <c r="T95" s="13">
        <v>1200</v>
      </c>
      <c r="U95" s="13">
        <v>1200</v>
      </c>
      <c r="V95" s="7">
        <v>0.35</v>
      </c>
      <c r="W95" s="15">
        <v>2</v>
      </c>
      <c r="X95" s="9">
        <v>0.35</v>
      </c>
      <c r="Y95">
        <v>51.012499999999996</v>
      </c>
      <c r="Z95" s="8">
        <v>15.303749999999997</v>
      </c>
      <c r="AA95" s="8">
        <v>66.316249999999997</v>
      </c>
      <c r="AB95" s="10">
        <f t="shared" si="3"/>
        <v>1133.6837499999999</v>
      </c>
      <c r="AE95" t="str">
        <f t="shared" si="4"/>
        <v/>
      </c>
      <c r="AF95">
        <f t="shared" si="5"/>
        <v>66.316249999999997</v>
      </c>
    </row>
    <row r="96" spans="1:32" x14ac:dyDescent="0.55000000000000004">
      <c r="A96" s="20">
        <v>1093</v>
      </c>
      <c r="B96" t="s">
        <v>36</v>
      </c>
      <c r="C96" t="s">
        <v>244</v>
      </c>
      <c r="D96" s="6" t="s">
        <v>312</v>
      </c>
      <c r="E96" s="7" t="s">
        <v>313</v>
      </c>
      <c r="F96" s="7" t="s">
        <v>314</v>
      </c>
      <c r="G96" s="7"/>
      <c r="I96" s="9"/>
      <c r="S96" s="13">
        <v>2800</v>
      </c>
      <c r="T96" s="13">
        <v>2800</v>
      </c>
      <c r="U96" s="13">
        <v>2800</v>
      </c>
      <c r="V96" s="7">
        <v>20003</v>
      </c>
      <c r="W96" s="15">
        <v>2</v>
      </c>
      <c r="X96" s="9">
        <v>3</v>
      </c>
      <c r="Y96">
        <v>437.25</v>
      </c>
      <c r="Z96" s="8">
        <v>131.17499999999998</v>
      </c>
      <c r="AA96" s="8">
        <v>568.42499999999995</v>
      </c>
      <c r="AB96" s="10">
        <f t="shared" si="3"/>
        <v>2231.5749999999998</v>
      </c>
      <c r="AE96" t="str">
        <f t="shared" si="4"/>
        <v/>
      </c>
      <c r="AF96">
        <f t="shared" si="5"/>
        <v>568.42499999999995</v>
      </c>
    </row>
    <row r="97" spans="1:32" x14ac:dyDescent="0.55000000000000004">
      <c r="A97" s="20">
        <v>1093</v>
      </c>
      <c r="B97" t="s">
        <v>36</v>
      </c>
      <c r="C97" t="s">
        <v>244</v>
      </c>
      <c r="D97" s="6" t="s">
        <v>312</v>
      </c>
      <c r="E97" s="7" t="s">
        <v>313</v>
      </c>
      <c r="F97" s="7"/>
      <c r="I97" s="9"/>
      <c r="S97" s="13">
        <v>2800</v>
      </c>
      <c r="T97" s="13">
        <v>2800</v>
      </c>
      <c r="U97" s="13">
        <v>2800</v>
      </c>
      <c r="V97" s="7">
        <v>20003</v>
      </c>
      <c r="W97" s="15">
        <v>2</v>
      </c>
      <c r="X97" s="9">
        <v>3</v>
      </c>
      <c r="Y97">
        <v>437.25</v>
      </c>
      <c r="Z97" s="8">
        <v>131.17499999999998</v>
      </c>
      <c r="AA97" s="8">
        <v>568.42499999999995</v>
      </c>
      <c r="AB97" s="10">
        <f t="shared" si="3"/>
        <v>2231.5749999999998</v>
      </c>
      <c r="AE97" t="str">
        <f t="shared" si="4"/>
        <v/>
      </c>
      <c r="AF97">
        <f t="shared" si="5"/>
        <v>568.42499999999995</v>
      </c>
    </row>
    <row r="98" spans="1:32" x14ac:dyDescent="0.55000000000000004">
      <c r="A98" s="7" t="s">
        <v>315</v>
      </c>
      <c r="B98" t="s">
        <v>36</v>
      </c>
      <c r="C98" t="s">
        <v>244</v>
      </c>
      <c r="D98" s="6" t="s">
        <v>316</v>
      </c>
      <c r="E98" s="7" t="s">
        <v>317</v>
      </c>
      <c r="F98" s="7"/>
      <c r="H98" t="s">
        <v>40</v>
      </c>
      <c r="I98" s="9"/>
      <c r="S98" s="8">
        <v>600</v>
      </c>
      <c r="U98" s="8">
        <v>21000</v>
      </c>
      <c r="V98" s="7"/>
      <c r="X98" s="9"/>
      <c r="Y98" s="13"/>
      <c r="Z98" s="8"/>
      <c r="AA98" s="8"/>
      <c r="AB98" s="10">
        <f t="shared" si="3"/>
        <v>600</v>
      </c>
      <c r="AE98" t="str">
        <f t="shared" si="4"/>
        <v/>
      </c>
      <c r="AF98">
        <f t="shared" si="5"/>
        <v>0</v>
      </c>
    </row>
    <row r="99" spans="1:32" x14ac:dyDescent="0.55000000000000004">
      <c r="A99" s="20">
        <v>1083</v>
      </c>
      <c r="B99" t="s">
        <v>36</v>
      </c>
      <c r="C99" t="s">
        <v>318</v>
      </c>
      <c r="D99" s="6" t="s">
        <v>319</v>
      </c>
      <c r="E99" s="7" t="s">
        <v>320</v>
      </c>
      <c r="F99" s="7" t="s">
        <v>320</v>
      </c>
      <c r="G99" s="7"/>
      <c r="I99" s="9"/>
      <c r="S99" s="13">
        <v>22500</v>
      </c>
      <c r="T99" s="13">
        <v>22500</v>
      </c>
      <c r="U99" s="13">
        <v>22500</v>
      </c>
      <c r="V99" s="7">
        <v>55</v>
      </c>
      <c r="W99" s="15">
        <v>2</v>
      </c>
      <c r="X99" s="9">
        <v>55</v>
      </c>
      <c r="Y99">
        <v>8016.25</v>
      </c>
      <c r="Z99" s="8">
        <v>2404.875</v>
      </c>
      <c r="AA99" s="8">
        <v>10421.125</v>
      </c>
      <c r="AB99" s="10">
        <f t="shared" si="3"/>
        <v>12078.875</v>
      </c>
      <c r="AE99" t="str">
        <f t="shared" si="4"/>
        <v/>
      </c>
      <c r="AF99">
        <f t="shared" si="5"/>
        <v>10421.125</v>
      </c>
    </row>
    <row r="100" spans="1:32" x14ac:dyDescent="0.55000000000000004">
      <c r="A100" s="7" t="s">
        <v>178</v>
      </c>
      <c r="B100" t="s">
        <v>36</v>
      </c>
      <c r="C100" t="s">
        <v>318</v>
      </c>
      <c r="D100" s="6" t="s">
        <v>321</v>
      </c>
      <c r="E100" s="14" t="s">
        <v>322</v>
      </c>
      <c r="F100" s="7"/>
      <c r="I100" s="9"/>
      <c r="S100" s="13">
        <v>2960</v>
      </c>
      <c r="T100" s="13">
        <v>2960</v>
      </c>
      <c r="U100" s="13">
        <v>2960</v>
      </c>
      <c r="V100" s="7"/>
      <c r="X100" s="17">
        <v>10</v>
      </c>
      <c r="Y100" s="14">
        <v>1680</v>
      </c>
      <c r="AA100">
        <v>1680</v>
      </c>
      <c r="AB100" s="10">
        <f t="shared" si="3"/>
        <v>1280</v>
      </c>
      <c r="AE100" t="str">
        <f t="shared" si="4"/>
        <v/>
      </c>
      <c r="AF100">
        <f t="shared" si="5"/>
        <v>1680</v>
      </c>
    </row>
    <row r="101" spans="1:32" x14ac:dyDescent="0.55000000000000004">
      <c r="A101" s="7" t="s">
        <v>323</v>
      </c>
      <c r="B101" t="s">
        <v>36</v>
      </c>
      <c r="C101" t="s">
        <v>324</v>
      </c>
      <c r="D101" s="6" t="s">
        <v>325</v>
      </c>
      <c r="E101" s="7" t="s">
        <v>326</v>
      </c>
      <c r="F101" t="s">
        <v>327</v>
      </c>
      <c r="G101" t="s">
        <v>328</v>
      </c>
      <c r="H101" t="s">
        <v>40</v>
      </c>
      <c r="I101" s="9"/>
      <c r="S101" s="8">
        <v>6500</v>
      </c>
      <c r="U101" s="8">
        <v>6500</v>
      </c>
      <c r="V101" s="7">
        <v>10010</v>
      </c>
      <c r="W101">
        <v>1</v>
      </c>
      <c r="X101" s="9">
        <v>10</v>
      </c>
      <c r="Y101" s="13">
        <v>1680</v>
      </c>
      <c r="Z101" s="8">
        <v>1948.8</v>
      </c>
      <c r="AA101" s="8">
        <v>3628.8</v>
      </c>
      <c r="AB101" s="10">
        <f t="shared" si="3"/>
        <v>2871.2</v>
      </c>
      <c r="AE101" t="str">
        <f t="shared" si="4"/>
        <v/>
      </c>
      <c r="AF101">
        <f t="shared" si="5"/>
        <v>3628.8</v>
      </c>
    </row>
    <row r="102" spans="1:32" x14ac:dyDescent="0.55000000000000004">
      <c r="A102" s="7" t="s">
        <v>329</v>
      </c>
      <c r="B102" t="s">
        <v>36</v>
      </c>
      <c r="C102" t="s">
        <v>324</v>
      </c>
      <c r="D102" s="6" t="s">
        <v>330</v>
      </c>
      <c r="E102" s="7" t="s">
        <v>331</v>
      </c>
      <c r="F102" s="7" t="s">
        <v>332</v>
      </c>
      <c r="I102" s="9"/>
      <c r="S102" s="8">
        <v>6000</v>
      </c>
      <c r="U102" s="8">
        <v>6000</v>
      </c>
      <c r="V102" s="7">
        <v>10015</v>
      </c>
      <c r="W102">
        <v>1</v>
      </c>
      <c r="X102" s="9">
        <v>15</v>
      </c>
      <c r="Y102" s="13">
        <v>2520</v>
      </c>
      <c r="Z102" s="8">
        <v>2923.2</v>
      </c>
      <c r="AA102" s="8">
        <v>5443.2</v>
      </c>
      <c r="AB102" s="10">
        <f t="shared" si="3"/>
        <v>556.80000000000018</v>
      </c>
      <c r="AD102" s="15">
        <v>5000</v>
      </c>
      <c r="AE102">
        <f t="shared" si="4"/>
        <v>5443.2</v>
      </c>
      <c r="AF102" t="str">
        <f t="shared" si="5"/>
        <v/>
      </c>
    </row>
    <row r="103" spans="1:32" x14ac:dyDescent="0.55000000000000004">
      <c r="A103" s="7" t="s">
        <v>333</v>
      </c>
      <c r="B103" t="s">
        <v>36</v>
      </c>
      <c r="C103" t="s">
        <v>324</v>
      </c>
      <c r="D103" s="6" t="s">
        <v>334</v>
      </c>
      <c r="E103" s="7" t="s">
        <v>335</v>
      </c>
      <c r="F103" s="7" t="s">
        <v>335</v>
      </c>
      <c r="H103" t="s">
        <v>40</v>
      </c>
      <c r="I103" s="9"/>
      <c r="S103" s="8">
        <v>4536</v>
      </c>
      <c r="U103" s="8">
        <v>4536</v>
      </c>
      <c r="V103" s="7">
        <v>10005</v>
      </c>
      <c r="W103">
        <v>1</v>
      </c>
      <c r="X103" s="9">
        <v>5</v>
      </c>
      <c r="Y103" s="13">
        <v>840</v>
      </c>
      <c r="Z103" s="8">
        <v>974.4</v>
      </c>
      <c r="AA103" s="8">
        <v>1814.4</v>
      </c>
      <c r="AB103" s="10">
        <f t="shared" si="3"/>
        <v>2721.6</v>
      </c>
      <c r="AD103" s="15">
        <v>6200</v>
      </c>
      <c r="AE103">
        <f t="shared" si="4"/>
        <v>1814.4</v>
      </c>
      <c r="AF103" t="str">
        <f t="shared" si="5"/>
        <v/>
      </c>
    </row>
    <row r="104" spans="1:32" x14ac:dyDescent="0.55000000000000004">
      <c r="A104" s="7" t="s">
        <v>336</v>
      </c>
      <c r="B104" t="s">
        <v>36</v>
      </c>
      <c r="C104" t="s">
        <v>324</v>
      </c>
      <c r="D104" s="6" t="s">
        <v>337</v>
      </c>
      <c r="E104" s="7" t="s">
        <v>338</v>
      </c>
      <c r="F104" s="7" t="s">
        <v>338</v>
      </c>
      <c r="H104" t="s">
        <v>40</v>
      </c>
      <c r="I104" s="9"/>
      <c r="S104" s="8">
        <v>4050</v>
      </c>
      <c r="U104" s="8">
        <v>4050</v>
      </c>
      <c r="V104" s="7">
        <v>10005</v>
      </c>
      <c r="W104">
        <v>1</v>
      </c>
      <c r="X104" s="9">
        <v>5</v>
      </c>
      <c r="Y104" s="13">
        <v>840</v>
      </c>
      <c r="Z104" s="8">
        <v>974.4</v>
      </c>
      <c r="AA104" s="8">
        <v>1814.4</v>
      </c>
      <c r="AB104" s="10">
        <f t="shared" si="3"/>
        <v>2235.6</v>
      </c>
      <c r="AD104" s="15">
        <v>1000</v>
      </c>
      <c r="AE104">
        <f t="shared" si="4"/>
        <v>1814.4</v>
      </c>
      <c r="AF104" t="str">
        <f t="shared" si="5"/>
        <v/>
      </c>
    </row>
    <row r="105" spans="1:32" x14ac:dyDescent="0.55000000000000004">
      <c r="A105" s="7" t="s">
        <v>339</v>
      </c>
      <c r="B105" t="s">
        <v>36</v>
      </c>
      <c r="C105" t="s">
        <v>324</v>
      </c>
      <c r="D105" s="6" t="s">
        <v>340</v>
      </c>
      <c r="E105" s="7" t="s">
        <v>341</v>
      </c>
      <c r="F105" s="7" t="s">
        <v>342</v>
      </c>
      <c r="H105" t="s">
        <v>40</v>
      </c>
      <c r="I105" s="9"/>
      <c r="S105" s="8">
        <v>4300</v>
      </c>
      <c r="U105" s="8">
        <v>4300</v>
      </c>
      <c r="V105" s="7">
        <v>10005</v>
      </c>
      <c r="W105">
        <v>1</v>
      </c>
      <c r="X105" s="17">
        <v>5</v>
      </c>
      <c r="Y105" s="13">
        <v>840</v>
      </c>
      <c r="Z105" s="8">
        <v>974.4</v>
      </c>
      <c r="AA105" s="8">
        <v>1814.4</v>
      </c>
      <c r="AB105" s="10">
        <f t="shared" si="3"/>
        <v>2485.6</v>
      </c>
      <c r="AD105" s="15">
        <v>1500</v>
      </c>
      <c r="AE105">
        <f t="shared" si="4"/>
        <v>1814.4</v>
      </c>
      <c r="AF105" t="str">
        <f t="shared" si="5"/>
        <v/>
      </c>
    </row>
    <row r="106" spans="1:32" x14ac:dyDescent="0.55000000000000004">
      <c r="A106" s="7" t="s">
        <v>343</v>
      </c>
      <c r="B106" t="s">
        <v>36</v>
      </c>
      <c r="C106" t="s">
        <v>324</v>
      </c>
      <c r="D106" s="6" t="s">
        <v>344</v>
      </c>
      <c r="E106" s="7" t="s">
        <v>345</v>
      </c>
      <c r="F106" s="7" t="s">
        <v>345</v>
      </c>
      <c r="H106" s="12" t="s">
        <v>40</v>
      </c>
      <c r="I106" s="9"/>
      <c r="J106" s="12" t="s">
        <v>346</v>
      </c>
      <c r="K106" s="12" t="s">
        <v>347</v>
      </c>
      <c r="L106" s="12" t="s">
        <v>348</v>
      </c>
      <c r="S106" s="8">
        <v>4400</v>
      </c>
      <c r="U106" s="8">
        <v>4400</v>
      </c>
      <c r="V106" s="7"/>
      <c r="X106" s="9">
        <v>10</v>
      </c>
      <c r="Y106">
        <v>1600</v>
      </c>
      <c r="Z106">
        <v>2320</v>
      </c>
      <c r="AA106" s="8">
        <v>3920</v>
      </c>
      <c r="AB106" s="10">
        <f t="shared" si="3"/>
        <v>480</v>
      </c>
      <c r="AE106" t="str">
        <f t="shared" si="4"/>
        <v/>
      </c>
      <c r="AF106">
        <f t="shared" si="5"/>
        <v>3920</v>
      </c>
    </row>
    <row r="107" spans="1:32" x14ac:dyDescent="0.55000000000000004">
      <c r="A107" s="7" t="s">
        <v>349</v>
      </c>
      <c r="B107" t="s">
        <v>36</v>
      </c>
      <c r="C107" t="s">
        <v>324</v>
      </c>
      <c r="D107" s="6" t="s">
        <v>350</v>
      </c>
      <c r="E107" s="7" t="s">
        <v>351</v>
      </c>
      <c r="F107" s="7"/>
      <c r="H107" t="s">
        <v>40</v>
      </c>
      <c r="I107" s="9" t="s">
        <v>352</v>
      </c>
      <c r="S107" s="8">
        <v>12960</v>
      </c>
      <c r="U107" s="8">
        <v>12960</v>
      </c>
      <c r="V107" s="7"/>
      <c r="X107" s="9">
        <v>20</v>
      </c>
      <c r="Y107">
        <v>3200</v>
      </c>
      <c r="Z107">
        <v>4640</v>
      </c>
      <c r="AA107" s="8">
        <v>7840</v>
      </c>
      <c r="AB107" s="10">
        <f t="shared" si="3"/>
        <v>5120</v>
      </c>
      <c r="AE107" t="str">
        <f t="shared" si="4"/>
        <v/>
      </c>
      <c r="AF107">
        <f t="shared" si="5"/>
        <v>7840</v>
      </c>
    </row>
    <row r="108" spans="1:32" x14ac:dyDescent="0.55000000000000004">
      <c r="A108" s="7" t="s">
        <v>353</v>
      </c>
      <c r="B108" t="s">
        <v>36</v>
      </c>
      <c r="C108" t="s">
        <v>324</v>
      </c>
      <c r="D108" s="6" t="s">
        <v>354</v>
      </c>
      <c r="E108" s="7" t="s">
        <v>355</v>
      </c>
      <c r="F108" s="7"/>
      <c r="I108" s="9" t="s">
        <v>356</v>
      </c>
      <c r="S108" s="8">
        <v>4400</v>
      </c>
      <c r="U108" s="8">
        <v>4400</v>
      </c>
      <c r="V108" s="7"/>
      <c r="X108" s="9">
        <v>10</v>
      </c>
      <c r="Y108">
        <v>1600</v>
      </c>
      <c r="Z108">
        <v>2320</v>
      </c>
      <c r="AA108" s="8">
        <v>3920</v>
      </c>
      <c r="AB108" s="10">
        <f t="shared" si="3"/>
        <v>480</v>
      </c>
      <c r="AE108" t="str">
        <f t="shared" si="4"/>
        <v/>
      </c>
      <c r="AF108">
        <f t="shared" si="5"/>
        <v>3920</v>
      </c>
    </row>
    <row r="109" spans="1:32" x14ac:dyDescent="0.55000000000000004">
      <c r="A109" s="7" t="s">
        <v>357</v>
      </c>
      <c r="B109" t="s">
        <v>36</v>
      </c>
      <c r="C109" t="s">
        <v>324</v>
      </c>
      <c r="D109" s="6" t="s">
        <v>354</v>
      </c>
      <c r="E109" s="7" t="s">
        <v>358</v>
      </c>
      <c r="F109" s="7"/>
      <c r="I109" s="9" t="s">
        <v>359</v>
      </c>
      <c r="S109" s="8">
        <v>2376</v>
      </c>
      <c r="U109" s="8">
        <v>2376</v>
      </c>
      <c r="V109" s="7"/>
      <c r="X109" s="9">
        <v>7</v>
      </c>
      <c r="Y109">
        <v>1120</v>
      </c>
      <c r="Z109">
        <v>1624</v>
      </c>
      <c r="AA109" s="8">
        <v>2744</v>
      </c>
      <c r="AB109" s="10">
        <f t="shared" si="3"/>
        <v>-368</v>
      </c>
      <c r="AE109" t="str">
        <f t="shared" si="4"/>
        <v/>
      </c>
      <c r="AF109">
        <f t="shared" si="5"/>
        <v>2744</v>
      </c>
    </row>
    <row r="110" spans="1:32" x14ac:dyDescent="0.55000000000000004">
      <c r="A110" s="7" t="s">
        <v>360</v>
      </c>
      <c r="B110" t="s">
        <v>36</v>
      </c>
      <c r="C110" t="s">
        <v>324</v>
      </c>
      <c r="D110" s="6" t="s">
        <v>354</v>
      </c>
      <c r="E110" s="7" t="s">
        <v>361</v>
      </c>
      <c r="F110" s="7"/>
      <c r="I110" s="9" t="s">
        <v>356</v>
      </c>
      <c r="S110" s="8">
        <v>4400</v>
      </c>
      <c r="U110" s="8">
        <v>4400</v>
      </c>
      <c r="V110" s="7"/>
      <c r="X110" s="9">
        <v>10</v>
      </c>
      <c r="Y110">
        <v>1600</v>
      </c>
      <c r="Z110">
        <v>2320</v>
      </c>
      <c r="AA110" s="8">
        <v>3920</v>
      </c>
      <c r="AB110" s="10">
        <f t="shared" si="3"/>
        <v>480</v>
      </c>
      <c r="AE110" t="str">
        <f t="shared" si="4"/>
        <v/>
      </c>
      <c r="AF110">
        <f t="shared" si="5"/>
        <v>3920</v>
      </c>
    </row>
    <row r="111" spans="1:32" x14ac:dyDescent="0.55000000000000004">
      <c r="A111" s="20">
        <v>1095</v>
      </c>
      <c r="B111" t="s">
        <v>36</v>
      </c>
      <c r="C111" t="s">
        <v>324</v>
      </c>
      <c r="D111" s="6" t="s">
        <v>362</v>
      </c>
      <c r="E111" s="7" t="s">
        <v>363</v>
      </c>
      <c r="F111" s="7" t="s">
        <v>364</v>
      </c>
      <c r="G111" s="7"/>
      <c r="I111" s="9"/>
      <c r="S111" s="13">
        <v>4300</v>
      </c>
      <c r="T111" s="13">
        <v>4300</v>
      </c>
      <c r="U111" s="13">
        <v>4300</v>
      </c>
      <c r="V111" s="7">
        <v>20015</v>
      </c>
      <c r="W111" s="15">
        <v>2</v>
      </c>
      <c r="X111" s="9">
        <v>15</v>
      </c>
      <c r="Y111">
        <v>2186.25</v>
      </c>
      <c r="Z111" s="8">
        <v>655.875</v>
      </c>
      <c r="AA111" s="8">
        <v>2842.125</v>
      </c>
      <c r="AB111" s="10">
        <f t="shared" si="3"/>
        <v>1457.875</v>
      </c>
      <c r="AD111">
        <v>2000</v>
      </c>
      <c r="AE111">
        <f t="shared" si="4"/>
        <v>2842.125</v>
      </c>
      <c r="AF111" t="str">
        <f t="shared" si="5"/>
        <v/>
      </c>
    </row>
    <row r="112" spans="1:32" x14ac:dyDescent="0.55000000000000004">
      <c r="A112" s="20">
        <v>1095</v>
      </c>
      <c r="B112" t="s">
        <v>36</v>
      </c>
      <c r="C112" t="s">
        <v>324</v>
      </c>
      <c r="D112" s="6" t="s">
        <v>362</v>
      </c>
      <c r="E112" s="7" t="s">
        <v>363</v>
      </c>
      <c r="F112" s="7"/>
      <c r="G112" s="7"/>
      <c r="I112" s="9"/>
      <c r="S112" s="13">
        <v>4300</v>
      </c>
      <c r="T112" s="13">
        <v>4300</v>
      </c>
      <c r="U112" s="13">
        <v>4300</v>
      </c>
      <c r="V112" s="7">
        <v>20015</v>
      </c>
      <c r="W112" s="15">
        <v>2</v>
      </c>
      <c r="X112" s="9">
        <v>15</v>
      </c>
      <c r="Y112">
        <v>2186.25</v>
      </c>
      <c r="Z112" s="8">
        <v>655.875</v>
      </c>
      <c r="AA112" s="8">
        <v>2842.125</v>
      </c>
      <c r="AB112" s="10">
        <f t="shared" si="3"/>
        <v>1457.875</v>
      </c>
      <c r="AE112" t="str">
        <f t="shared" si="4"/>
        <v/>
      </c>
      <c r="AF112">
        <f t="shared" si="5"/>
        <v>2842.125</v>
      </c>
    </row>
    <row r="113" spans="1:32" x14ac:dyDescent="0.55000000000000004">
      <c r="A113" s="20">
        <v>1153</v>
      </c>
      <c r="B113" t="s">
        <v>36</v>
      </c>
      <c r="C113" t="s">
        <v>324</v>
      </c>
      <c r="D113" s="6" t="s">
        <v>365</v>
      </c>
      <c r="E113" s="7" t="s">
        <v>366</v>
      </c>
      <c r="F113" s="7" t="s">
        <v>367</v>
      </c>
      <c r="G113" s="7"/>
      <c r="I113" s="9"/>
      <c r="S113" s="13">
        <v>900</v>
      </c>
      <c r="T113" s="13">
        <v>900</v>
      </c>
      <c r="U113" s="13">
        <v>900</v>
      </c>
      <c r="V113" s="14">
        <v>20003</v>
      </c>
      <c r="W113" s="15">
        <v>2</v>
      </c>
      <c r="X113" s="9">
        <v>2.5</v>
      </c>
      <c r="Y113">
        <v>364.375</v>
      </c>
      <c r="Z113" s="8">
        <v>109.3125</v>
      </c>
      <c r="AA113" s="8">
        <v>473.6875</v>
      </c>
      <c r="AB113" s="10">
        <f t="shared" si="3"/>
        <v>426.3125</v>
      </c>
      <c r="AD113">
        <v>950</v>
      </c>
      <c r="AE113">
        <f t="shared" si="4"/>
        <v>473.6875</v>
      </c>
      <c r="AF113" t="str">
        <f t="shared" si="5"/>
        <v/>
      </c>
    </row>
    <row r="114" spans="1:32" x14ac:dyDescent="0.55000000000000004">
      <c r="A114" s="20">
        <v>1153</v>
      </c>
      <c r="B114" t="s">
        <v>36</v>
      </c>
      <c r="C114" t="s">
        <v>324</v>
      </c>
      <c r="D114" s="6" t="s">
        <v>365</v>
      </c>
      <c r="E114" s="7" t="s">
        <v>366</v>
      </c>
      <c r="F114" s="7" t="s">
        <v>367</v>
      </c>
      <c r="G114" s="7"/>
      <c r="I114" s="9"/>
      <c r="S114" s="13">
        <v>900</v>
      </c>
      <c r="T114" s="13">
        <v>900</v>
      </c>
      <c r="U114" s="13">
        <v>900</v>
      </c>
      <c r="V114" s="14">
        <v>20003</v>
      </c>
      <c r="W114" s="15">
        <v>2</v>
      </c>
      <c r="X114" s="9">
        <v>2.5</v>
      </c>
      <c r="Y114">
        <v>364.375</v>
      </c>
      <c r="Z114" s="8">
        <v>109.3125</v>
      </c>
      <c r="AA114" s="8">
        <v>473.6875</v>
      </c>
      <c r="AB114" s="10">
        <f t="shared" si="3"/>
        <v>426.3125</v>
      </c>
      <c r="AD114">
        <v>950</v>
      </c>
      <c r="AE114">
        <f t="shared" si="4"/>
        <v>473.6875</v>
      </c>
      <c r="AF114" t="str">
        <f t="shared" si="5"/>
        <v/>
      </c>
    </row>
    <row r="115" spans="1:32" x14ac:dyDescent="0.55000000000000004">
      <c r="A115" s="20">
        <v>1153</v>
      </c>
      <c r="B115" t="s">
        <v>36</v>
      </c>
      <c r="C115" t="s">
        <v>324</v>
      </c>
      <c r="D115" s="6" t="s">
        <v>365</v>
      </c>
      <c r="E115" s="7" t="s">
        <v>366</v>
      </c>
      <c r="F115" s="7" t="s">
        <v>367</v>
      </c>
      <c r="G115" s="7"/>
      <c r="I115" s="9"/>
      <c r="S115" s="13">
        <v>900</v>
      </c>
      <c r="T115" s="13">
        <v>900</v>
      </c>
      <c r="U115" s="13">
        <v>900</v>
      </c>
      <c r="V115" s="14">
        <v>20003</v>
      </c>
      <c r="W115" s="15">
        <v>2</v>
      </c>
      <c r="X115" s="9">
        <v>2.5</v>
      </c>
      <c r="Y115">
        <v>364.375</v>
      </c>
      <c r="Z115" s="8">
        <v>109.3125</v>
      </c>
      <c r="AA115" s="8">
        <v>473.6875</v>
      </c>
      <c r="AB115" s="10">
        <f t="shared" si="3"/>
        <v>426.3125</v>
      </c>
      <c r="AE115" t="str">
        <f t="shared" si="4"/>
        <v/>
      </c>
      <c r="AF115">
        <f t="shared" si="5"/>
        <v>473.6875</v>
      </c>
    </row>
    <row r="116" spans="1:32" x14ac:dyDescent="0.55000000000000004">
      <c r="A116" s="20">
        <v>1153</v>
      </c>
      <c r="B116" t="s">
        <v>36</v>
      </c>
      <c r="C116" t="s">
        <v>324</v>
      </c>
      <c r="D116" s="6" t="s">
        <v>365</v>
      </c>
      <c r="E116" s="7" t="s">
        <v>366</v>
      </c>
      <c r="F116" s="7" t="s">
        <v>367</v>
      </c>
      <c r="G116" s="7"/>
      <c r="I116" s="9"/>
      <c r="S116" s="13">
        <v>900</v>
      </c>
      <c r="T116" s="13">
        <v>900</v>
      </c>
      <c r="U116" s="13">
        <v>900</v>
      </c>
      <c r="V116" s="14">
        <v>20003</v>
      </c>
      <c r="W116" s="15">
        <v>2</v>
      </c>
      <c r="X116" s="9">
        <v>2.5</v>
      </c>
      <c r="Y116">
        <v>364.375</v>
      </c>
      <c r="Z116" s="8">
        <v>109.3125</v>
      </c>
      <c r="AA116" s="8">
        <v>473.6875</v>
      </c>
      <c r="AB116" s="10">
        <f t="shared" si="3"/>
        <v>426.3125</v>
      </c>
      <c r="AE116" t="str">
        <f t="shared" si="4"/>
        <v/>
      </c>
      <c r="AF116">
        <f t="shared" si="5"/>
        <v>473.6875</v>
      </c>
    </row>
    <row r="117" spans="1:32" x14ac:dyDescent="0.55000000000000004">
      <c r="A117" s="20">
        <v>1153</v>
      </c>
      <c r="B117" t="s">
        <v>36</v>
      </c>
      <c r="C117" t="s">
        <v>324</v>
      </c>
      <c r="D117" s="6" t="s">
        <v>365</v>
      </c>
      <c r="E117" s="7" t="s">
        <v>366</v>
      </c>
      <c r="F117" s="7" t="s">
        <v>367</v>
      </c>
      <c r="G117" s="7"/>
      <c r="I117" s="9"/>
      <c r="S117" s="13">
        <v>900</v>
      </c>
      <c r="T117" s="13">
        <v>900</v>
      </c>
      <c r="U117" s="13">
        <v>900</v>
      </c>
      <c r="V117" s="14">
        <v>20003</v>
      </c>
      <c r="W117" s="15">
        <v>2</v>
      </c>
      <c r="X117" s="9">
        <v>2.5</v>
      </c>
      <c r="Y117">
        <v>364.375</v>
      </c>
      <c r="Z117" s="8">
        <v>109.3125</v>
      </c>
      <c r="AA117" s="8">
        <v>473.6875</v>
      </c>
      <c r="AB117" s="10">
        <f t="shared" si="3"/>
        <v>426.3125</v>
      </c>
      <c r="AE117" t="str">
        <f t="shared" si="4"/>
        <v/>
      </c>
      <c r="AF117">
        <f t="shared" si="5"/>
        <v>473.6875</v>
      </c>
    </row>
    <row r="118" spans="1:32" x14ac:dyDescent="0.55000000000000004">
      <c r="A118" s="20">
        <v>1153</v>
      </c>
      <c r="B118" t="s">
        <v>36</v>
      </c>
      <c r="C118" t="s">
        <v>324</v>
      </c>
      <c r="D118" s="6" t="s">
        <v>365</v>
      </c>
      <c r="E118" s="7" t="s">
        <v>366</v>
      </c>
      <c r="F118" s="7" t="s">
        <v>367</v>
      </c>
      <c r="G118" s="7"/>
      <c r="I118" s="9"/>
      <c r="S118" s="13">
        <v>900</v>
      </c>
      <c r="T118" s="13">
        <v>900</v>
      </c>
      <c r="U118" s="13">
        <v>900</v>
      </c>
      <c r="V118" s="14">
        <v>20003</v>
      </c>
      <c r="W118" s="15">
        <v>2</v>
      </c>
      <c r="X118" s="9">
        <v>2.5</v>
      </c>
      <c r="Y118">
        <v>364.375</v>
      </c>
      <c r="Z118" s="8">
        <v>109.3125</v>
      </c>
      <c r="AA118" s="8">
        <v>473.6875</v>
      </c>
      <c r="AB118" s="10">
        <f t="shared" si="3"/>
        <v>426.3125</v>
      </c>
      <c r="AE118" t="str">
        <f t="shared" si="4"/>
        <v/>
      </c>
      <c r="AF118">
        <f t="shared" si="5"/>
        <v>473.6875</v>
      </c>
    </row>
    <row r="119" spans="1:32" x14ac:dyDescent="0.55000000000000004">
      <c r="A119" t="s">
        <v>178</v>
      </c>
      <c r="B119" t="s">
        <v>36</v>
      </c>
      <c r="C119" t="s">
        <v>219</v>
      </c>
      <c r="D119" s="6" t="s">
        <v>368</v>
      </c>
      <c r="E119" s="7" t="s">
        <v>369</v>
      </c>
      <c r="I119" s="9"/>
      <c r="S119" s="13">
        <v>33000</v>
      </c>
      <c r="T119" s="13">
        <v>33000</v>
      </c>
      <c r="U119" s="13">
        <v>35000</v>
      </c>
      <c r="X119" s="9">
        <v>200</v>
      </c>
      <c r="AA119">
        <v>32065.296603993585</v>
      </c>
      <c r="AB119" s="10">
        <f t="shared" si="3"/>
        <v>934.70339600641455</v>
      </c>
      <c r="AE119" t="str">
        <f t="shared" si="4"/>
        <v/>
      </c>
      <c r="AF119">
        <f t="shared" si="5"/>
        <v>32065.296603993585</v>
      </c>
    </row>
    <row r="120" spans="1:32" x14ac:dyDescent="0.55000000000000004">
      <c r="A120" t="s">
        <v>178</v>
      </c>
      <c r="B120" t="s">
        <v>36</v>
      </c>
      <c r="C120" t="s">
        <v>219</v>
      </c>
      <c r="D120" s="6" t="s">
        <v>370</v>
      </c>
      <c r="E120" s="7" t="s">
        <v>371</v>
      </c>
      <c r="I120" s="9"/>
      <c r="S120" s="13">
        <v>25000</v>
      </c>
      <c r="T120" s="13">
        <v>25000</v>
      </c>
      <c r="U120" s="13">
        <v>28000</v>
      </c>
      <c r="X120" s="9">
        <v>90</v>
      </c>
      <c r="AA120">
        <v>14429.383471797111</v>
      </c>
      <c r="AB120" s="10">
        <f t="shared" si="3"/>
        <v>10570.616528202889</v>
      </c>
      <c r="AE120" t="str">
        <f t="shared" si="4"/>
        <v/>
      </c>
      <c r="AF120">
        <f t="shared" si="5"/>
        <v>14429.383471797111</v>
      </c>
    </row>
    <row r="121" spans="1:32" x14ac:dyDescent="0.55000000000000004">
      <c r="A121" t="s">
        <v>372</v>
      </c>
      <c r="B121" t="s">
        <v>36</v>
      </c>
      <c r="C121" t="s">
        <v>324</v>
      </c>
      <c r="D121" s="6" t="s">
        <v>373</v>
      </c>
      <c r="E121" s="7" t="s">
        <v>374</v>
      </c>
      <c r="I121" s="9" t="s">
        <v>375</v>
      </c>
      <c r="S121" s="8">
        <v>7020</v>
      </c>
      <c r="U121" s="8">
        <v>7020</v>
      </c>
      <c r="X121" s="9">
        <v>20</v>
      </c>
      <c r="Y121">
        <v>3200</v>
      </c>
      <c r="Z121">
        <v>4640</v>
      </c>
      <c r="AA121" s="8">
        <v>7840</v>
      </c>
      <c r="AB121" s="10">
        <f t="shared" si="3"/>
        <v>-820</v>
      </c>
      <c r="AE121" t="str">
        <f t="shared" si="4"/>
        <v/>
      </c>
      <c r="AF121">
        <f t="shared" si="5"/>
        <v>7840</v>
      </c>
    </row>
    <row r="122" spans="1:32" x14ac:dyDescent="0.55000000000000004">
      <c r="B122" t="s">
        <v>36</v>
      </c>
      <c r="C122" t="s">
        <v>324</v>
      </c>
      <c r="D122" s="6" t="s">
        <v>373</v>
      </c>
      <c r="E122" s="7" t="s">
        <v>376</v>
      </c>
      <c r="I122" s="9"/>
      <c r="S122" s="13">
        <v>1200</v>
      </c>
      <c r="T122" s="13"/>
      <c r="U122" s="13">
        <v>1200</v>
      </c>
      <c r="X122" s="17">
        <v>0</v>
      </c>
      <c r="AA122">
        <v>0</v>
      </c>
      <c r="AB122" s="10">
        <f t="shared" si="3"/>
        <v>1200</v>
      </c>
      <c r="AE122" t="str">
        <f t="shared" si="4"/>
        <v/>
      </c>
      <c r="AF122">
        <f t="shared" si="5"/>
        <v>0</v>
      </c>
    </row>
    <row r="123" spans="1:32" x14ac:dyDescent="0.55000000000000004">
      <c r="B123" t="s">
        <v>36</v>
      </c>
      <c r="C123" t="s">
        <v>324</v>
      </c>
      <c r="D123" s="6" t="s">
        <v>377</v>
      </c>
      <c r="E123" s="7" t="s">
        <v>378</v>
      </c>
      <c r="I123" s="9"/>
      <c r="S123" s="8">
        <v>2800</v>
      </c>
      <c r="U123" s="8">
        <v>2800</v>
      </c>
      <c r="X123" s="9">
        <v>5</v>
      </c>
      <c r="Y123">
        <v>840</v>
      </c>
      <c r="AA123">
        <v>840</v>
      </c>
      <c r="AB123" s="10">
        <f t="shared" si="3"/>
        <v>1960</v>
      </c>
      <c r="AE123" t="str">
        <f t="shared" si="4"/>
        <v/>
      </c>
      <c r="AF123">
        <f t="shared" si="5"/>
        <v>840</v>
      </c>
    </row>
    <row r="124" spans="1:32" x14ac:dyDescent="0.55000000000000004">
      <c r="B124" t="s">
        <v>36</v>
      </c>
      <c r="C124" t="s">
        <v>324</v>
      </c>
      <c r="D124" s="6" t="s">
        <v>377</v>
      </c>
      <c r="E124" s="7" t="s">
        <v>379</v>
      </c>
      <c r="I124" s="9"/>
      <c r="S124" s="13">
        <v>1200</v>
      </c>
      <c r="T124" s="13"/>
      <c r="U124" s="13">
        <v>1200</v>
      </c>
      <c r="X124" s="17">
        <v>0</v>
      </c>
      <c r="AA124">
        <v>0</v>
      </c>
      <c r="AB124" s="10">
        <f t="shared" si="3"/>
        <v>1200</v>
      </c>
      <c r="AE124" t="str">
        <f t="shared" si="4"/>
        <v/>
      </c>
      <c r="AF124">
        <f t="shared" si="5"/>
        <v>0</v>
      </c>
    </row>
    <row r="125" spans="1:32" x14ac:dyDescent="0.55000000000000004">
      <c r="B125" t="s">
        <v>36</v>
      </c>
      <c r="C125" t="s">
        <v>324</v>
      </c>
      <c r="D125" s="6" t="s">
        <v>380</v>
      </c>
      <c r="E125" s="7" t="s">
        <v>378</v>
      </c>
      <c r="I125" s="9"/>
      <c r="S125" s="8">
        <v>2800</v>
      </c>
      <c r="U125" s="8">
        <v>2800</v>
      </c>
      <c r="X125" s="9">
        <v>5</v>
      </c>
      <c r="Y125">
        <v>840</v>
      </c>
      <c r="AA125">
        <v>840</v>
      </c>
      <c r="AB125" s="10">
        <f t="shared" si="3"/>
        <v>1960</v>
      </c>
      <c r="AE125" t="str">
        <f t="shared" si="4"/>
        <v/>
      </c>
      <c r="AF125">
        <f t="shared" si="5"/>
        <v>840</v>
      </c>
    </row>
    <row r="126" spans="1:32" x14ac:dyDescent="0.55000000000000004">
      <c r="B126" t="s">
        <v>36</v>
      </c>
      <c r="C126" t="s">
        <v>324</v>
      </c>
      <c r="D126" s="6" t="s">
        <v>381</v>
      </c>
      <c r="E126" s="7" t="s">
        <v>378</v>
      </c>
      <c r="I126" s="9"/>
      <c r="S126" s="8">
        <v>2800</v>
      </c>
      <c r="U126" s="8">
        <v>2800</v>
      </c>
      <c r="X126" s="9">
        <v>5</v>
      </c>
      <c r="Y126">
        <v>840</v>
      </c>
      <c r="AA126">
        <v>840</v>
      </c>
      <c r="AB126" s="10">
        <f t="shared" si="3"/>
        <v>1960</v>
      </c>
      <c r="AE126" t="str">
        <f t="shared" si="4"/>
        <v/>
      </c>
      <c r="AF126">
        <f t="shared" si="5"/>
        <v>840</v>
      </c>
    </row>
    <row r="127" spans="1:32" x14ac:dyDescent="0.55000000000000004">
      <c r="A127" s="14" t="s">
        <v>382</v>
      </c>
      <c r="B127" t="s">
        <v>383</v>
      </c>
      <c r="C127" t="s">
        <v>384</v>
      </c>
      <c r="D127" s="6" t="s">
        <v>385</v>
      </c>
      <c r="E127" s="9" t="s">
        <v>386</v>
      </c>
      <c r="F127" t="s">
        <v>387</v>
      </c>
      <c r="G127" t="s">
        <v>388</v>
      </c>
      <c r="H127" t="s">
        <v>40</v>
      </c>
      <c r="I127" s="9"/>
      <c r="S127" s="8">
        <v>31860</v>
      </c>
      <c r="U127" s="8">
        <v>31860</v>
      </c>
      <c r="V127">
        <v>20090</v>
      </c>
      <c r="W127">
        <v>2</v>
      </c>
      <c r="X127" s="9">
        <v>90</v>
      </c>
      <c r="Y127" s="13">
        <v>15120</v>
      </c>
      <c r="Z127" s="8">
        <v>0</v>
      </c>
      <c r="AA127" s="8">
        <v>15120</v>
      </c>
      <c r="AB127" s="10">
        <f t="shared" si="3"/>
        <v>16740</v>
      </c>
      <c r="AE127" t="str">
        <f t="shared" si="4"/>
        <v/>
      </c>
      <c r="AF127">
        <f t="shared" si="5"/>
        <v>15120</v>
      </c>
    </row>
    <row r="128" spans="1:32" x14ac:dyDescent="0.55000000000000004">
      <c r="A128" t="s">
        <v>389</v>
      </c>
      <c r="B128" t="s">
        <v>390</v>
      </c>
      <c r="C128" t="s">
        <v>391</v>
      </c>
      <c r="D128" s="6" t="s">
        <v>392</v>
      </c>
      <c r="E128" t="s">
        <v>393</v>
      </c>
      <c r="F128" t="s">
        <v>393</v>
      </c>
      <c r="I128" s="9" t="s">
        <v>394</v>
      </c>
      <c r="S128" s="8">
        <v>7560.0000000000009</v>
      </c>
      <c r="U128" s="8">
        <v>7560.0000000000009</v>
      </c>
      <c r="X128" s="9">
        <v>15</v>
      </c>
      <c r="Y128">
        <v>2400</v>
      </c>
      <c r="Z128">
        <v>3480</v>
      </c>
      <c r="AA128" s="8">
        <v>5880</v>
      </c>
      <c r="AB128" s="10">
        <f t="shared" si="3"/>
        <v>1680.0000000000009</v>
      </c>
      <c r="AE128" t="str">
        <f t="shared" si="4"/>
        <v/>
      </c>
      <c r="AF128">
        <f t="shared" si="5"/>
        <v>5880</v>
      </c>
    </row>
    <row r="129" spans="1:32" x14ac:dyDescent="0.55000000000000004">
      <c r="A129" s="7" t="s">
        <v>395</v>
      </c>
      <c r="B129" t="s">
        <v>390</v>
      </c>
      <c r="C129" t="s">
        <v>391</v>
      </c>
      <c r="D129" s="6" t="s">
        <v>396</v>
      </c>
      <c r="E129" t="s">
        <v>397</v>
      </c>
      <c r="F129" t="s">
        <v>397</v>
      </c>
      <c r="I129" s="9" t="s">
        <v>398</v>
      </c>
      <c r="S129" s="8">
        <v>4950</v>
      </c>
      <c r="U129" s="8">
        <v>4950</v>
      </c>
      <c r="X129" s="9">
        <v>10</v>
      </c>
      <c r="Y129">
        <v>1600</v>
      </c>
      <c r="Z129">
        <v>2320</v>
      </c>
      <c r="AA129" s="8">
        <v>3920</v>
      </c>
      <c r="AB129" s="10">
        <f t="shared" si="3"/>
        <v>1030</v>
      </c>
      <c r="AE129" t="str">
        <f t="shared" si="4"/>
        <v/>
      </c>
      <c r="AF129">
        <f t="shared" si="5"/>
        <v>3920</v>
      </c>
    </row>
    <row r="130" spans="1:32" x14ac:dyDescent="0.55000000000000004">
      <c r="A130" s="7" t="s">
        <v>399</v>
      </c>
      <c r="B130" t="s">
        <v>390</v>
      </c>
      <c r="C130" t="s">
        <v>391</v>
      </c>
      <c r="D130" s="6" t="s">
        <v>400</v>
      </c>
      <c r="E130" t="s">
        <v>401</v>
      </c>
      <c r="F130" t="s">
        <v>401</v>
      </c>
      <c r="H130" t="s">
        <v>40</v>
      </c>
      <c r="I130" s="9" t="s">
        <v>402</v>
      </c>
      <c r="S130">
        <v>3240</v>
      </c>
      <c r="T130">
        <v>3240</v>
      </c>
      <c r="U130" s="8">
        <v>7560</v>
      </c>
      <c r="X130" s="9">
        <v>5</v>
      </c>
      <c r="Y130">
        <v>800</v>
      </c>
      <c r="Z130">
        <v>1160</v>
      </c>
      <c r="AA130" s="8">
        <v>1960</v>
      </c>
      <c r="AB130" s="10">
        <f t="shared" ref="AB130:AB194" si="6">IF(S130="",0,S130-AA130)</f>
        <v>1280</v>
      </c>
      <c r="AE130" t="str">
        <f t="shared" si="4"/>
        <v/>
      </c>
      <c r="AF130">
        <f t="shared" si="5"/>
        <v>1960</v>
      </c>
    </row>
    <row r="131" spans="1:32" x14ac:dyDescent="0.55000000000000004">
      <c r="A131" s="7" t="s">
        <v>403</v>
      </c>
      <c r="B131" t="s">
        <v>390</v>
      </c>
      <c r="C131" t="s">
        <v>391</v>
      </c>
      <c r="D131" s="6" t="s">
        <v>404</v>
      </c>
      <c r="E131" t="s">
        <v>405</v>
      </c>
      <c r="F131" t="s">
        <v>405</v>
      </c>
      <c r="H131" t="s">
        <v>40</v>
      </c>
      <c r="I131" s="9" t="s">
        <v>406</v>
      </c>
      <c r="S131">
        <v>3600</v>
      </c>
      <c r="T131">
        <v>3600</v>
      </c>
      <c r="U131" s="8">
        <v>7200</v>
      </c>
      <c r="X131" s="9">
        <v>5</v>
      </c>
      <c r="Y131">
        <v>800</v>
      </c>
      <c r="Z131">
        <v>1160</v>
      </c>
      <c r="AA131" s="8">
        <v>1960</v>
      </c>
      <c r="AB131" s="10">
        <f t="shared" si="6"/>
        <v>1640</v>
      </c>
      <c r="AE131" t="str">
        <f t="shared" ref="AE131:AE194" si="7">IF(AD131="","",AA131)</f>
        <v/>
      </c>
      <c r="AF131">
        <f t="shared" ref="AF131:AF194" si="8">IF(AE131="",AA131,"")</f>
        <v>1960</v>
      </c>
    </row>
    <row r="132" spans="1:32" x14ac:dyDescent="0.55000000000000004">
      <c r="A132" s="7" t="s">
        <v>407</v>
      </c>
      <c r="B132" t="s">
        <v>383</v>
      </c>
      <c r="C132" t="s">
        <v>408</v>
      </c>
      <c r="D132" s="6" t="s">
        <v>409</v>
      </c>
      <c r="E132" t="s">
        <v>410</v>
      </c>
      <c r="F132" t="s">
        <v>411</v>
      </c>
      <c r="I132" s="9"/>
      <c r="S132" s="8">
        <v>5508</v>
      </c>
      <c r="U132" s="8">
        <v>5508</v>
      </c>
      <c r="V132">
        <v>10020</v>
      </c>
      <c r="W132">
        <v>1</v>
      </c>
      <c r="X132" s="9">
        <v>20</v>
      </c>
      <c r="Y132" s="13">
        <v>3360</v>
      </c>
      <c r="Z132" s="8">
        <v>3897.6</v>
      </c>
      <c r="AA132" s="8">
        <v>7257.6</v>
      </c>
      <c r="AB132" s="10">
        <f t="shared" si="6"/>
        <v>-1749.6000000000004</v>
      </c>
      <c r="AE132" t="str">
        <f t="shared" si="7"/>
        <v/>
      </c>
      <c r="AF132">
        <f t="shared" si="8"/>
        <v>7257.6</v>
      </c>
    </row>
    <row r="133" spans="1:32" x14ac:dyDescent="0.55000000000000004">
      <c r="A133" s="7" t="s">
        <v>412</v>
      </c>
      <c r="B133" t="s">
        <v>383</v>
      </c>
      <c r="C133" t="s">
        <v>408</v>
      </c>
      <c r="D133" s="6" t="s">
        <v>413</v>
      </c>
      <c r="E133" t="s">
        <v>414</v>
      </c>
      <c r="F133" t="s">
        <v>414</v>
      </c>
      <c r="I133" s="9"/>
      <c r="S133" s="8">
        <v>2700</v>
      </c>
      <c r="U133" s="8">
        <v>2700</v>
      </c>
      <c r="V133">
        <v>10001</v>
      </c>
      <c r="W133">
        <v>1</v>
      </c>
      <c r="X133" s="9">
        <v>1</v>
      </c>
      <c r="Y133" s="13">
        <v>168</v>
      </c>
      <c r="Z133" s="8">
        <v>194.88</v>
      </c>
      <c r="AA133" s="8">
        <v>362.88</v>
      </c>
      <c r="AB133" s="10">
        <f t="shared" si="6"/>
        <v>2337.12</v>
      </c>
      <c r="AE133" t="str">
        <f t="shared" si="7"/>
        <v/>
      </c>
      <c r="AF133">
        <f t="shared" si="8"/>
        <v>362.88</v>
      </c>
    </row>
    <row r="134" spans="1:32" x14ac:dyDescent="0.55000000000000004">
      <c r="A134" s="7" t="s">
        <v>415</v>
      </c>
      <c r="B134" t="s">
        <v>383</v>
      </c>
      <c r="C134" t="s">
        <v>408</v>
      </c>
      <c r="D134" s="6" t="s">
        <v>416</v>
      </c>
      <c r="E134" t="s">
        <v>417</v>
      </c>
      <c r="F134" t="s">
        <v>418</v>
      </c>
      <c r="I134" s="9"/>
      <c r="S134" s="8">
        <v>3348</v>
      </c>
      <c r="U134" s="8">
        <v>3348</v>
      </c>
      <c r="V134">
        <v>10001</v>
      </c>
      <c r="W134">
        <v>1</v>
      </c>
      <c r="X134" s="9">
        <v>1</v>
      </c>
      <c r="Y134" s="13">
        <v>168</v>
      </c>
      <c r="Z134" s="8">
        <v>194.88</v>
      </c>
      <c r="AA134" s="8">
        <v>362.88</v>
      </c>
      <c r="AB134" s="10">
        <f t="shared" si="6"/>
        <v>2985.12</v>
      </c>
      <c r="AE134" t="str">
        <f t="shared" si="7"/>
        <v/>
      </c>
      <c r="AF134">
        <f t="shared" si="8"/>
        <v>362.88</v>
      </c>
    </row>
    <row r="135" spans="1:32" x14ac:dyDescent="0.55000000000000004">
      <c r="A135" s="7" t="s">
        <v>419</v>
      </c>
      <c r="B135" t="s">
        <v>390</v>
      </c>
      <c r="C135" t="s">
        <v>408</v>
      </c>
      <c r="D135" s="6" t="s">
        <v>420</v>
      </c>
      <c r="E135" t="s">
        <v>421</v>
      </c>
      <c r="F135" t="s">
        <v>421</v>
      </c>
      <c r="H135" t="s">
        <v>40</v>
      </c>
      <c r="I135" s="9" t="s">
        <v>422</v>
      </c>
      <c r="S135" s="8">
        <v>2900</v>
      </c>
      <c r="U135" s="8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8">
        <v>2352</v>
      </c>
      <c r="AB135" s="10">
        <f t="shared" si="6"/>
        <v>548</v>
      </c>
      <c r="AE135" t="str">
        <f t="shared" si="7"/>
        <v/>
      </c>
      <c r="AF135">
        <f t="shared" si="8"/>
        <v>2352</v>
      </c>
    </row>
    <row r="136" spans="1:32" x14ac:dyDescent="0.55000000000000004">
      <c r="A136" s="7" t="s">
        <v>423</v>
      </c>
      <c r="B136" t="s">
        <v>390</v>
      </c>
      <c r="C136" t="s">
        <v>408</v>
      </c>
      <c r="D136" s="6" t="s">
        <v>424</v>
      </c>
      <c r="E136" t="s">
        <v>425</v>
      </c>
      <c r="F136" t="s">
        <v>425</v>
      </c>
      <c r="I136" s="9" t="s">
        <v>426</v>
      </c>
      <c r="S136" s="8">
        <v>4644</v>
      </c>
      <c r="U136" s="8">
        <v>4644</v>
      </c>
      <c r="X136" s="9">
        <v>12</v>
      </c>
      <c r="Y136">
        <v>1920</v>
      </c>
      <c r="Z136">
        <v>2784</v>
      </c>
      <c r="AA136" s="8">
        <v>4704</v>
      </c>
      <c r="AB136" s="10">
        <f t="shared" si="6"/>
        <v>-60</v>
      </c>
      <c r="AE136" t="str">
        <f t="shared" si="7"/>
        <v/>
      </c>
      <c r="AF136">
        <f t="shared" si="8"/>
        <v>4704</v>
      </c>
    </row>
    <row r="137" spans="1:32" x14ac:dyDescent="0.55000000000000004">
      <c r="A137" s="7" t="s">
        <v>427</v>
      </c>
      <c r="B137" t="s">
        <v>390</v>
      </c>
      <c r="C137" t="s">
        <v>408</v>
      </c>
      <c r="D137" s="6" t="s">
        <v>428</v>
      </c>
      <c r="E137" t="s">
        <v>429</v>
      </c>
      <c r="F137" t="s">
        <v>429</v>
      </c>
      <c r="H137" t="s">
        <v>40</v>
      </c>
      <c r="I137" s="9" t="s">
        <v>430</v>
      </c>
      <c r="S137" s="8">
        <v>4104</v>
      </c>
      <c r="U137" s="8">
        <v>4104</v>
      </c>
      <c r="X137" s="9">
        <v>9</v>
      </c>
      <c r="Y137">
        <v>1440</v>
      </c>
      <c r="Z137">
        <v>2088</v>
      </c>
      <c r="AA137" s="8">
        <v>3528</v>
      </c>
      <c r="AB137" s="10">
        <f t="shared" si="6"/>
        <v>576</v>
      </c>
      <c r="AE137" t="str">
        <f t="shared" si="7"/>
        <v/>
      </c>
      <c r="AF137">
        <f t="shared" si="8"/>
        <v>3528</v>
      </c>
    </row>
    <row r="138" spans="1:32" x14ac:dyDescent="0.55000000000000004">
      <c r="A138" s="7" t="s">
        <v>431</v>
      </c>
      <c r="B138" t="s">
        <v>390</v>
      </c>
      <c r="C138" t="s">
        <v>408</v>
      </c>
      <c r="D138" s="6" t="s">
        <v>432</v>
      </c>
      <c r="E138" t="s">
        <v>433</v>
      </c>
      <c r="F138" t="s">
        <v>433</v>
      </c>
      <c r="I138" s="9" t="s">
        <v>434</v>
      </c>
      <c r="S138" s="8">
        <v>4860</v>
      </c>
      <c r="U138" s="8">
        <v>4860</v>
      </c>
      <c r="X138" s="9">
        <v>12</v>
      </c>
      <c r="Y138">
        <v>1920</v>
      </c>
      <c r="Z138">
        <v>2784</v>
      </c>
      <c r="AA138" s="8">
        <v>4704</v>
      </c>
      <c r="AB138" s="10">
        <f t="shared" si="6"/>
        <v>156</v>
      </c>
      <c r="AD138">
        <v>4860</v>
      </c>
      <c r="AE138">
        <f t="shared" si="7"/>
        <v>4704</v>
      </c>
      <c r="AF138" t="str">
        <f t="shared" si="8"/>
        <v/>
      </c>
    </row>
    <row r="139" spans="1:32" x14ac:dyDescent="0.55000000000000004">
      <c r="A139" s="7" t="s">
        <v>435</v>
      </c>
      <c r="B139" t="s">
        <v>390</v>
      </c>
      <c r="C139" t="s">
        <v>408</v>
      </c>
      <c r="D139" s="6" t="s">
        <v>436</v>
      </c>
      <c r="E139" t="s">
        <v>437</v>
      </c>
      <c r="F139" t="s">
        <v>437</v>
      </c>
      <c r="H139" t="s">
        <v>40</v>
      </c>
      <c r="I139" s="9" t="s">
        <v>438</v>
      </c>
      <c r="S139" s="8">
        <v>4320</v>
      </c>
      <c r="U139" s="8">
        <v>4320</v>
      </c>
      <c r="X139" s="9">
        <v>9</v>
      </c>
      <c r="Y139">
        <v>1440</v>
      </c>
      <c r="Z139">
        <v>2088</v>
      </c>
      <c r="AA139" s="8">
        <v>3528</v>
      </c>
      <c r="AB139" s="10">
        <f t="shared" si="6"/>
        <v>792</v>
      </c>
      <c r="AE139" t="str">
        <f t="shared" si="7"/>
        <v/>
      </c>
      <c r="AF139">
        <f t="shared" si="8"/>
        <v>3528</v>
      </c>
    </row>
    <row r="140" spans="1:32" x14ac:dyDescent="0.55000000000000004">
      <c r="A140" s="7" t="s">
        <v>439</v>
      </c>
      <c r="B140" t="s">
        <v>390</v>
      </c>
      <c r="C140" t="s">
        <v>408</v>
      </c>
      <c r="D140" s="6" t="s">
        <v>440</v>
      </c>
      <c r="E140" t="s">
        <v>441</v>
      </c>
      <c r="H140" t="s">
        <v>40</v>
      </c>
      <c r="I140" s="9" t="s">
        <v>442</v>
      </c>
      <c r="S140" s="8">
        <v>2700</v>
      </c>
      <c r="U140" s="8">
        <v>2700</v>
      </c>
      <c r="X140" s="9">
        <v>5</v>
      </c>
      <c r="Y140">
        <v>800</v>
      </c>
      <c r="Z140">
        <v>1160</v>
      </c>
      <c r="AA140" s="8">
        <v>1960</v>
      </c>
      <c r="AB140" s="10">
        <f t="shared" si="6"/>
        <v>740</v>
      </c>
      <c r="AE140" t="str">
        <f t="shared" si="7"/>
        <v/>
      </c>
      <c r="AF140">
        <f t="shared" si="8"/>
        <v>1960</v>
      </c>
    </row>
    <row r="141" spans="1:32" ht="36" x14ac:dyDescent="0.55000000000000004">
      <c r="A141" s="7" t="s">
        <v>178</v>
      </c>
      <c r="B141" t="s">
        <v>390</v>
      </c>
      <c r="C141" t="s">
        <v>408</v>
      </c>
      <c r="D141" s="6" t="s">
        <v>443</v>
      </c>
      <c r="E141" s="21" t="s">
        <v>444</v>
      </c>
      <c r="I141" s="9"/>
      <c r="S141" s="13">
        <v>52000</v>
      </c>
      <c r="T141" s="13">
        <v>52000</v>
      </c>
      <c r="U141" s="13">
        <v>52000</v>
      </c>
      <c r="X141" s="9">
        <v>250</v>
      </c>
      <c r="AA141">
        <v>40081.620754991985</v>
      </c>
      <c r="AB141" s="10">
        <f t="shared" si="6"/>
        <v>11918.379245008015</v>
      </c>
      <c r="AE141" t="str">
        <f t="shared" si="7"/>
        <v/>
      </c>
      <c r="AF141">
        <f t="shared" si="8"/>
        <v>40081.620754991985</v>
      </c>
    </row>
    <row r="142" spans="1:32" x14ac:dyDescent="0.55000000000000004">
      <c r="A142" s="22" t="s">
        <v>445</v>
      </c>
      <c r="B142" t="s">
        <v>390</v>
      </c>
      <c r="C142" t="s">
        <v>446</v>
      </c>
      <c r="D142" s="23" t="s">
        <v>447</v>
      </c>
      <c r="E142" t="s">
        <v>448</v>
      </c>
      <c r="F142" t="s">
        <v>448</v>
      </c>
      <c r="H142" t="s">
        <v>40</v>
      </c>
      <c r="I142" s="9"/>
      <c r="J142" t="s">
        <v>449</v>
      </c>
      <c r="S142" s="8">
        <v>8640</v>
      </c>
      <c r="U142" s="8">
        <v>8640</v>
      </c>
      <c r="V142">
        <v>10025</v>
      </c>
      <c r="W142">
        <v>1</v>
      </c>
      <c r="X142" s="9">
        <v>25</v>
      </c>
      <c r="Y142" s="13">
        <v>4200</v>
      </c>
      <c r="Z142" s="8">
        <v>4872</v>
      </c>
      <c r="AA142" s="8">
        <v>9072</v>
      </c>
      <c r="AB142" s="10">
        <f t="shared" si="6"/>
        <v>-432</v>
      </c>
      <c r="AD142" t="s">
        <v>450</v>
      </c>
      <c r="AE142">
        <f t="shared" si="7"/>
        <v>9072</v>
      </c>
      <c r="AF142" t="str">
        <f t="shared" si="8"/>
        <v/>
      </c>
    </row>
    <row r="143" spans="1:32" x14ac:dyDescent="0.55000000000000004">
      <c r="A143" s="7" t="s">
        <v>451</v>
      </c>
      <c r="B143" t="s">
        <v>383</v>
      </c>
      <c r="C143" t="s">
        <v>446</v>
      </c>
      <c r="D143" s="6" t="s">
        <v>452</v>
      </c>
      <c r="E143" t="s">
        <v>453</v>
      </c>
      <c r="F143" t="s">
        <v>453</v>
      </c>
      <c r="H143" t="s">
        <v>40</v>
      </c>
      <c r="I143" s="9"/>
      <c r="S143" s="8">
        <v>9180</v>
      </c>
      <c r="U143" s="8">
        <v>9180</v>
      </c>
      <c r="V143">
        <v>10020</v>
      </c>
      <c r="W143">
        <v>1</v>
      </c>
      <c r="X143" s="9">
        <v>20</v>
      </c>
      <c r="Y143" s="13">
        <v>3360</v>
      </c>
      <c r="Z143" s="8">
        <v>3897.6</v>
      </c>
      <c r="AA143" s="8">
        <v>7257.6</v>
      </c>
      <c r="AB143" s="10">
        <f t="shared" si="6"/>
        <v>1922.3999999999996</v>
      </c>
      <c r="AE143" t="str">
        <f t="shared" si="7"/>
        <v/>
      </c>
      <c r="AF143">
        <f t="shared" si="8"/>
        <v>7257.6</v>
      </c>
    </row>
    <row r="144" spans="1:32" x14ac:dyDescent="0.55000000000000004">
      <c r="A144" s="7" t="s">
        <v>454</v>
      </c>
      <c r="B144" t="s">
        <v>383</v>
      </c>
      <c r="C144" t="s">
        <v>446</v>
      </c>
      <c r="D144" s="6" t="s">
        <v>455</v>
      </c>
      <c r="E144" t="s">
        <v>456</v>
      </c>
      <c r="F144" t="s">
        <v>456</v>
      </c>
      <c r="H144" t="s">
        <v>40</v>
      </c>
      <c r="I144" s="9"/>
      <c r="S144" s="8">
        <v>3780</v>
      </c>
      <c r="U144" s="8">
        <v>3780</v>
      </c>
      <c r="V144">
        <v>10020</v>
      </c>
      <c r="W144">
        <v>1</v>
      </c>
      <c r="X144" s="9">
        <v>20</v>
      </c>
      <c r="Y144" s="13">
        <v>3360</v>
      </c>
      <c r="Z144" s="8">
        <v>3897.6</v>
      </c>
      <c r="AA144" s="8">
        <v>7257.6</v>
      </c>
      <c r="AB144" s="10">
        <f t="shared" si="6"/>
        <v>-3477.6000000000004</v>
      </c>
      <c r="AD144" s="15">
        <v>1800</v>
      </c>
      <c r="AE144">
        <f t="shared" si="7"/>
        <v>7257.6</v>
      </c>
      <c r="AF144" t="str">
        <f t="shared" si="8"/>
        <v/>
      </c>
    </row>
    <row r="145" spans="1:35" x14ac:dyDescent="0.55000000000000004">
      <c r="A145" s="22" t="s">
        <v>457</v>
      </c>
      <c r="B145" t="s">
        <v>383</v>
      </c>
      <c r="C145" t="s">
        <v>446</v>
      </c>
      <c r="D145" s="6" t="s">
        <v>458</v>
      </c>
      <c r="E145" t="s">
        <v>459</v>
      </c>
      <c r="F145" t="s">
        <v>460</v>
      </c>
      <c r="H145" s="12" t="s">
        <v>40</v>
      </c>
      <c r="J145" s="12" t="s">
        <v>461</v>
      </c>
      <c r="S145" s="8">
        <v>2700</v>
      </c>
      <c r="U145" s="8">
        <v>2700</v>
      </c>
      <c r="V145">
        <v>10001</v>
      </c>
      <c r="W145">
        <v>1</v>
      </c>
      <c r="X145" s="7">
        <v>1</v>
      </c>
      <c r="Y145" s="13">
        <v>168</v>
      </c>
      <c r="Z145" s="8">
        <v>194.88</v>
      </c>
      <c r="AA145" s="8">
        <v>362.88</v>
      </c>
      <c r="AB145" s="10">
        <f t="shared" si="6"/>
        <v>2337.12</v>
      </c>
      <c r="AD145" s="8">
        <v>2000</v>
      </c>
      <c r="AE145">
        <f t="shared" si="7"/>
        <v>362.88</v>
      </c>
      <c r="AF145" t="str">
        <f t="shared" si="8"/>
        <v/>
      </c>
    </row>
    <row r="146" spans="1:35" x14ac:dyDescent="0.55000000000000004">
      <c r="A146" s="7" t="s">
        <v>462</v>
      </c>
      <c r="B146" t="s">
        <v>383</v>
      </c>
      <c r="C146" t="s">
        <v>446</v>
      </c>
      <c r="D146" s="6" t="s">
        <v>463</v>
      </c>
      <c r="E146" t="s">
        <v>464</v>
      </c>
      <c r="F146" t="s">
        <v>464</v>
      </c>
      <c r="H146" t="s">
        <v>40</v>
      </c>
      <c r="S146" s="8">
        <v>3240</v>
      </c>
      <c r="U146" s="8">
        <v>3240</v>
      </c>
      <c r="V146">
        <v>10001.5</v>
      </c>
      <c r="W146">
        <v>1</v>
      </c>
      <c r="X146" s="7">
        <v>2</v>
      </c>
      <c r="Y146" s="13">
        <v>336</v>
      </c>
      <c r="Z146" s="8">
        <v>389.76</v>
      </c>
      <c r="AA146" s="8">
        <v>725.76</v>
      </c>
      <c r="AB146" s="10">
        <f t="shared" si="6"/>
        <v>2514.2399999999998</v>
      </c>
      <c r="AE146" t="str">
        <f t="shared" si="7"/>
        <v/>
      </c>
      <c r="AF146">
        <f t="shared" si="8"/>
        <v>725.76</v>
      </c>
    </row>
    <row r="147" spans="1:35" x14ac:dyDescent="0.55000000000000004">
      <c r="A147" s="7" t="s">
        <v>465</v>
      </c>
      <c r="B147" t="s">
        <v>383</v>
      </c>
      <c r="C147" t="s">
        <v>446</v>
      </c>
      <c r="D147" s="6" t="s">
        <v>466</v>
      </c>
      <c r="E147" t="s">
        <v>467</v>
      </c>
      <c r="F147" t="s">
        <v>468</v>
      </c>
      <c r="S147" s="8">
        <v>10260</v>
      </c>
      <c r="U147" s="8">
        <v>10260</v>
      </c>
      <c r="V147">
        <v>10020</v>
      </c>
      <c r="W147">
        <v>1</v>
      </c>
      <c r="X147" s="7">
        <v>20</v>
      </c>
      <c r="Y147" s="13">
        <v>3360</v>
      </c>
      <c r="Z147" s="8">
        <v>3897.6</v>
      </c>
      <c r="AA147" s="8">
        <v>7257.6</v>
      </c>
      <c r="AB147" s="10">
        <f t="shared" si="6"/>
        <v>3002.3999999999996</v>
      </c>
      <c r="AE147" t="str">
        <f t="shared" si="7"/>
        <v/>
      </c>
      <c r="AF147">
        <f t="shared" si="8"/>
        <v>7257.6</v>
      </c>
    </row>
    <row r="148" spans="1:35" x14ac:dyDescent="0.55000000000000004">
      <c r="A148" s="7" t="s">
        <v>469</v>
      </c>
      <c r="B148" t="s">
        <v>390</v>
      </c>
      <c r="C148" t="s">
        <v>446</v>
      </c>
      <c r="D148" s="23" t="s">
        <v>470</v>
      </c>
      <c r="E148" t="s">
        <v>471</v>
      </c>
      <c r="F148" t="s">
        <v>471</v>
      </c>
      <c r="S148" s="8">
        <v>7776</v>
      </c>
      <c r="U148" s="8">
        <v>7776</v>
      </c>
      <c r="V148">
        <v>10025</v>
      </c>
      <c r="W148">
        <v>1</v>
      </c>
      <c r="X148" s="7">
        <v>25</v>
      </c>
      <c r="Y148" s="13">
        <v>4200</v>
      </c>
      <c r="Z148" s="8">
        <v>4872</v>
      </c>
      <c r="AA148" s="8">
        <v>9072</v>
      </c>
      <c r="AB148" s="10">
        <f t="shared" si="6"/>
        <v>-1296</v>
      </c>
      <c r="AE148" t="str">
        <f t="shared" si="7"/>
        <v/>
      </c>
      <c r="AF148">
        <f t="shared" si="8"/>
        <v>9072</v>
      </c>
    </row>
    <row r="149" spans="1:35" x14ac:dyDescent="0.55000000000000004">
      <c r="A149" s="7" t="s">
        <v>472</v>
      </c>
      <c r="B149" t="s">
        <v>473</v>
      </c>
      <c r="C149" t="s">
        <v>446</v>
      </c>
      <c r="D149" s="23" t="s">
        <v>474</v>
      </c>
      <c r="E149" t="s">
        <v>475</v>
      </c>
      <c r="F149" t="s">
        <v>475</v>
      </c>
      <c r="H149" t="s">
        <v>40</v>
      </c>
      <c r="I149" s="9"/>
      <c r="S149" s="8">
        <v>15660</v>
      </c>
      <c r="U149" s="8">
        <v>15660</v>
      </c>
      <c r="V149">
        <v>10030</v>
      </c>
      <c r="W149">
        <v>1</v>
      </c>
      <c r="X149" s="7">
        <v>30</v>
      </c>
      <c r="Y149" s="13">
        <v>5040</v>
      </c>
      <c r="Z149" s="8">
        <v>5846.4</v>
      </c>
      <c r="AA149" s="8">
        <v>10886.4</v>
      </c>
      <c r="AB149" s="10">
        <f t="shared" si="6"/>
        <v>4773.6000000000004</v>
      </c>
      <c r="AE149" t="str">
        <f t="shared" si="7"/>
        <v/>
      </c>
      <c r="AF149">
        <f t="shared" si="8"/>
        <v>10886.4</v>
      </c>
      <c r="AH149" s="1"/>
      <c r="AI149" s="3"/>
    </row>
    <row r="150" spans="1:35" x14ac:dyDescent="0.55000000000000004">
      <c r="A150" s="7" t="s">
        <v>476</v>
      </c>
      <c r="B150" t="s">
        <v>473</v>
      </c>
      <c r="C150" t="s">
        <v>446</v>
      </c>
      <c r="D150" s="23" t="s">
        <v>477</v>
      </c>
      <c r="E150" t="s">
        <v>478</v>
      </c>
      <c r="F150" t="s">
        <v>479</v>
      </c>
      <c r="H150" t="s">
        <v>40</v>
      </c>
      <c r="I150" s="7"/>
      <c r="S150" s="8">
        <v>6480</v>
      </c>
      <c r="U150" s="8">
        <v>6480</v>
      </c>
      <c r="V150">
        <v>10025</v>
      </c>
      <c r="W150">
        <v>1</v>
      </c>
      <c r="X150" s="7">
        <v>25</v>
      </c>
      <c r="Y150" s="13">
        <v>4200</v>
      </c>
      <c r="Z150" s="8">
        <v>4872</v>
      </c>
      <c r="AA150" s="8">
        <v>9072</v>
      </c>
      <c r="AB150" s="10">
        <f t="shared" si="6"/>
        <v>-2592</v>
      </c>
      <c r="AE150" t="str">
        <f t="shared" si="7"/>
        <v/>
      </c>
      <c r="AF150">
        <f t="shared" si="8"/>
        <v>9072</v>
      </c>
    </row>
    <row r="151" spans="1:35" x14ac:dyDescent="0.55000000000000004">
      <c r="A151" s="7" t="s">
        <v>480</v>
      </c>
      <c r="B151" t="s">
        <v>473</v>
      </c>
      <c r="C151" t="s">
        <v>446</v>
      </c>
      <c r="D151" s="23" t="s">
        <v>481</v>
      </c>
      <c r="E151" s="1" t="s">
        <v>482</v>
      </c>
      <c r="F151" t="s">
        <v>483</v>
      </c>
      <c r="H151" t="s">
        <v>40</v>
      </c>
      <c r="I151" s="7"/>
      <c r="S151" s="8">
        <v>7020</v>
      </c>
      <c r="U151" s="8">
        <v>7020</v>
      </c>
      <c r="V151">
        <v>10005</v>
      </c>
      <c r="X151" s="14">
        <v>5</v>
      </c>
      <c r="Y151" s="13">
        <v>840</v>
      </c>
      <c r="Z151" s="8">
        <v>974.4</v>
      </c>
      <c r="AA151" s="8">
        <v>1814.4</v>
      </c>
      <c r="AB151" s="10">
        <f t="shared" si="6"/>
        <v>5205.6000000000004</v>
      </c>
      <c r="AE151" t="str">
        <f t="shared" si="7"/>
        <v/>
      </c>
      <c r="AF151">
        <f t="shared" si="8"/>
        <v>1814.4</v>
      </c>
    </row>
    <row r="152" spans="1:35" x14ac:dyDescent="0.55000000000000004">
      <c r="A152" s="7" t="s">
        <v>484</v>
      </c>
      <c r="B152" t="s">
        <v>383</v>
      </c>
      <c r="C152" t="s">
        <v>446</v>
      </c>
      <c r="D152" s="6" t="s">
        <v>485</v>
      </c>
      <c r="E152" t="s">
        <v>486</v>
      </c>
      <c r="F152" t="s">
        <v>486</v>
      </c>
      <c r="H152" t="s">
        <v>141</v>
      </c>
      <c r="I152" s="7"/>
      <c r="S152" s="8">
        <v>2160</v>
      </c>
      <c r="U152" s="8">
        <v>2160</v>
      </c>
      <c r="V152">
        <v>10002</v>
      </c>
      <c r="X152" s="14">
        <v>1.5</v>
      </c>
      <c r="Y152" s="13">
        <v>252</v>
      </c>
      <c r="Z152" s="8">
        <v>292.32</v>
      </c>
      <c r="AA152" s="8">
        <v>544.31999999999994</v>
      </c>
      <c r="AB152" s="10">
        <f t="shared" si="6"/>
        <v>1615.68</v>
      </c>
      <c r="AE152" t="str">
        <f t="shared" si="7"/>
        <v/>
      </c>
      <c r="AF152">
        <f t="shared" si="8"/>
        <v>544.31999999999994</v>
      </c>
    </row>
    <row r="153" spans="1:35" x14ac:dyDescent="0.55000000000000004">
      <c r="A153" s="9" t="s">
        <v>487</v>
      </c>
      <c r="B153" t="s">
        <v>383</v>
      </c>
      <c r="C153" t="s">
        <v>446</v>
      </c>
      <c r="D153" s="6" t="s">
        <v>488</v>
      </c>
      <c r="E153" s="9" t="s">
        <v>489</v>
      </c>
      <c r="F153" s="9" t="s">
        <v>490</v>
      </c>
      <c r="H153" t="s">
        <v>141</v>
      </c>
      <c r="I153" s="7"/>
      <c r="S153" s="8">
        <v>2950</v>
      </c>
      <c r="U153" s="8">
        <v>1296</v>
      </c>
      <c r="V153" s="9"/>
      <c r="X153" s="9">
        <v>5</v>
      </c>
      <c r="Y153" s="13">
        <v>840</v>
      </c>
      <c r="Z153" s="8">
        <v>974.4</v>
      </c>
      <c r="AA153" s="8">
        <v>1814.4</v>
      </c>
      <c r="AB153" s="10">
        <f t="shared" si="6"/>
        <v>1135.5999999999999</v>
      </c>
      <c r="AE153" t="str">
        <f t="shared" si="7"/>
        <v/>
      </c>
      <c r="AF153">
        <f t="shared" si="8"/>
        <v>1814.4</v>
      </c>
    </row>
    <row r="154" spans="1:35" x14ac:dyDescent="0.55000000000000004">
      <c r="A154" s="7" t="s">
        <v>491</v>
      </c>
      <c r="B154" t="s">
        <v>383</v>
      </c>
      <c r="C154" t="s">
        <v>446</v>
      </c>
      <c r="D154" s="6" t="s">
        <v>492</v>
      </c>
      <c r="E154" t="s">
        <v>493</v>
      </c>
      <c r="F154" t="s">
        <v>493</v>
      </c>
      <c r="H154" t="s">
        <v>40</v>
      </c>
      <c r="I154" s="7"/>
      <c r="S154" s="8">
        <v>4200</v>
      </c>
      <c r="U154" s="8">
        <v>5940</v>
      </c>
      <c r="V154">
        <v>10015</v>
      </c>
      <c r="X154" s="7">
        <v>15</v>
      </c>
      <c r="Y154" s="13">
        <v>2520</v>
      </c>
      <c r="Z154" s="8">
        <v>2923.2</v>
      </c>
      <c r="AA154" s="8">
        <v>5443.2</v>
      </c>
      <c r="AB154" s="10">
        <f t="shared" si="6"/>
        <v>-1243.1999999999998</v>
      </c>
      <c r="AE154" t="str">
        <f t="shared" si="7"/>
        <v/>
      </c>
      <c r="AF154">
        <f t="shared" si="8"/>
        <v>5443.2</v>
      </c>
    </row>
    <row r="155" spans="1:35" x14ac:dyDescent="0.55000000000000004">
      <c r="A155" s="7" t="s">
        <v>494</v>
      </c>
      <c r="B155" t="s">
        <v>383</v>
      </c>
      <c r="C155" t="s">
        <v>446</v>
      </c>
      <c r="D155" s="6" t="s">
        <v>495</v>
      </c>
      <c r="E155" t="s">
        <v>496</v>
      </c>
      <c r="F155" t="s">
        <v>496</v>
      </c>
      <c r="H155" t="s">
        <v>141</v>
      </c>
      <c r="I155" s="7"/>
      <c r="S155" s="8">
        <v>10200</v>
      </c>
      <c r="U155" s="8">
        <v>10200</v>
      </c>
      <c r="V155">
        <v>10006</v>
      </c>
      <c r="X155" s="7">
        <v>6.5</v>
      </c>
      <c r="Y155" s="13">
        <v>1092</v>
      </c>
      <c r="Z155" s="8">
        <v>1266.7199999999998</v>
      </c>
      <c r="AA155" s="8">
        <v>2358.7199999999998</v>
      </c>
      <c r="AB155" s="10">
        <f t="shared" si="6"/>
        <v>7841.2800000000007</v>
      </c>
      <c r="AE155" t="str">
        <f t="shared" si="7"/>
        <v/>
      </c>
      <c r="AF155">
        <f t="shared" si="8"/>
        <v>2358.7199999999998</v>
      </c>
    </row>
    <row r="156" spans="1:35" x14ac:dyDescent="0.55000000000000004">
      <c r="A156" s="7" t="s">
        <v>497</v>
      </c>
      <c r="B156" t="s">
        <v>383</v>
      </c>
      <c r="C156" t="s">
        <v>446</v>
      </c>
      <c r="D156" s="6" t="s">
        <v>498</v>
      </c>
      <c r="E156" t="s">
        <v>499</v>
      </c>
      <c r="F156" t="s">
        <v>499</v>
      </c>
      <c r="H156" t="s">
        <v>40</v>
      </c>
      <c r="I156" s="7"/>
      <c r="S156" s="8">
        <v>10200</v>
      </c>
      <c r="U156" s="8">
        <v>10200</v>
      </c>
      <c r="V156">
        <v>10008</v>
      </c>
      <c r="X156" s="7">
        <v>8</v>
      </c>
      <c r="Y156" s="13">
        <v>1344</v>
      </c>
      <c r="Z156" s="8">
        <v>1559.04</v>
      </c>
      <c r="AA156" s="8">
        <v>2903.04</v>
      </c>
      <c r="AB156" s="10">
        <f t="shared" si="6"/>
        <v>7296.96</v>
      </c>
      <c r="AE156" t="str">
        <f t="shared" si="7"/>
        <v/>
      </c>
      <c r="AF156">
        <f t="shared" si="8"/>
        <v>2903.04</v>
      </c>
    </row>
    <row r="157" spans="1:35" x14ac:dyDescent="0.55000000000000004">
      <c r="A157" t="s">
        <v>500</v>
      </c>
      <c r="B157" t="s">
        <v>390</v>
      </c>
      <c r="C157" t="s">
        <v>446</v>
      </c>
      <c r="D157" s="6" t="s">
        <v>501</v>
      </c>
      <c r="E157" t="s">
        <v>502</v>
      </c>
      <c r="F157" t="s">
        <v>502</v>
      </c>
      <c r="H157" t="s">
        <v>40</v>
      </c>
      <c r="I157" s="9" t="s">
        <v>503</v>
      </c>
      <c r="S157" s="8">
        <v>5940</v>
      </c>
      <c r="U157" s="8">
        <v>5940</v>
      </c>
      <c r="X157" s="9">
        <v>12</v>
      </c>
      <c r="Y157">
        <v>1920</v>
      </c>
      <c r="Z157">
        <v>2784</v>
      </c>
      <c r="AA157" s="8">
        <v>4704</v>
      </c>
      <c r="AB157" s="24">
        <v>1236</v>
      </c>
      <c r="AD157">
        <v>5500</v>
      </c>
      <c r="AE157">
        <f t="shared" si="7"/>
        <v>4704</v>
      </c>
      <c r="AF157" t="str">
        <f t="shared" si="8"/>
        <v/>
      </c>
    </row>
    <row r="158" spans="1:35" x14ac:dyDescent="0.55000000000000004">
      <c r="A158" s="9" t="s">
        <v>504</v>
      </c>
      <c r="B158" t="s">
        <v>390</v>
      </c>
      <c r="C158" t="s">
        <v>446</v>
      </c>
      <c r="D158" s="6" t="s">
        <v>505</v>
      </c>
      <c r="E158" s="9" t="s">
        <v>506</v>
      </c>
      <c r="F158" s="9" t="s">
        <v>506</v>
      </c>
      <c r="H158" t="s">
        <v>40</v>
      </c>
      <c r="I158" s="7" t="s">
        <v>507</v>
      </c>
      <c r="S158" s="8">
        <v>7020</v>
      </c>
      <c r="U158" s="8">
        <v>7020</v>
      </c>
      <c r="V158" s="9">
        <v>10004</v>
      </c>
      <c r="X158" s="9">
        <v>4</v>
      </c>
      <c r="Y158">
        <v>640</v>
      </c>
      <c r="Z158">
        <v>928</v>
      </c>
      <c r="AA158" s="8">
        <v>1568</v>
      </c>
      <c r="AB158" s="10">
        <f t="shared" si="6"/>
        <v>5452</v>
      </c>
      <c r="AE158" t="str">
        <f t="shared" si="7"/>
        <v/>
      </c>
      <c r="AF158">
        <f t="shared" si="8"/>
        <v>1568</v>
      </c>
    </row>
    <row r="159" spans="1:35" x14ac:dyDescent="0.55000000000000004">
      <c r="A159" s="9" t="s">
        <v>508</v>
      </c>
      <c r="B159" t="s">
        <v>36</v>
      </c>
      <c r="C159" t="s">
        <v>37</v>
      </c>
      <c r="D159" s="6" t="s">
        <v>509</v>
      </c>
      <c r="E159" s="9" t="s">
        <v>510</v>
      </c>
      <c r="F159" s="9" t="s">
        <v>510</v>
      </c>
      <c r="H159" t="s">
        <v>40</v>
      </c>
      <c r="I159" s="7" t="s">
        <v>511</v>
      </c>
      <c r="S159" s="8">
        <v>2916</v>
      </c>
      <c r="U159" s="8">
        <v>2916</v>
      </c>
      <c r="V159" s="9">
        <v>10003</v>
      </c>
      <c r="X159" s="9">
        <v>3</v>
      </c>
      <c r="Y159">
        <v>480</v>
      </c>
      <c r="Z159">
        <v>696</v>
      </c>
      <c r="AA159" s="8">
        <v>1176</v>
      </c>
      <c r="AB159" s="10">
        <f t="shared" si="6"/>
        <v>1740</v>
      </c>
      <c r="AE159" t="str">
        <f t="shared" si="7"/>
        <v/>
      </c>
      <c r="AF159">
        <f t="shared" si="8"/>
        <v>1176</v>
      </c>
    </row>
    <row r="160" spans="1:35" x14ac:dyDescent="0.55000000000000004">
      <c r="A160" s="9" t="s">
        <v>439</v>
      </c>
      <c r="B160" t="s">
        <v>390</v>
      </c>
      <c r="C160" t="s">
        <v>446</v>
      </c>
      <c r="D160" s="6" t="s">
        <v>512</v>
      </c>
      <c r="E160" s="9" t="s">
        <v>513</v>
      </c>
      <c r="F160" s="9" t="s">
        <v>513</v>
      </c>
      <c r="H160" t="s">
        <v>40</v>
      </c>
      <c r="I160" s="7" t="s">
        <v>514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8">
        <v>5880</v>
      </c>
      <c r="AB160" s="10">
        <f t="shared" si="6"/>
        <v>20</v>
      </c>
      <c r="AD160">
        <v>5310</v>
      </c>
      <c r="AE160">
        <f t="shared" si="7"/>
        <v>5880</v>
      </c>
      <c r="AF160" t="str">
        <f t="shared" si="8"/>
        <v/>
      </c>
    </row>
    <row r="161" spans="1:32" x14ac:dyDescent="0.55000000000000004">
      <c r="A161" s="9" t="s">
        <v>515</v>
      </c>
      <c r="B161" t="s">
        <v>390</v>
      </c>
      <c r="C161" t="s">
        <v>446</v>
      </c>
      <c r="D161" s="6" t="s">
        <v>516</v>
      </c>
      <c r="E161" s="9" t="s">
        <v>517</v>
      </c>
      <c r="F161" s="9" t="s">
        <v>517</v>
      </c>
      <c r="H161" t="s">
        <v>40</v>
      </c>
      <c r="I161" s="7" t="s">
        <v>518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8">
        <v>5880</v>
      </c>
      <c r="AB161" s="10">
        <f t="shared" si="6"/>
        <v>20</v>
      </c>
      <c r="AE161" t="str">
        <f t="shared" si="7"/>
        <v/>
      </c>
      <c r="AF161">
        <f t="shared" si="8"/>
        <v>5880</v>
      </c>
    </row>
    <row r="162" spans="1:32" x14ac:dyDescent="0.55000000000000004">
      <c r="A162" s="9" t="s">
        <v>519</v>
      </c>
      <c r="B162" t="s">
        <v>390</v>
      </c>
      <c r="C162" t="s">
        <v>446</v>
      </c>
      <c r="D162" s="6" t="s">
        <v>520</v>
      </c>
      <c r="E162" s="9" t="s">
        <v>521</v>
      </c>
      <c r="F162" s="9"/>
      <c r="I162" s="7" t="s">
        <v>522</v>
      </c>
      <c r="S162" s="8">
        <v>3240</v>
      </c>
      <c r="U162" s="8">
        <v>3240</v>
      </c>
      <c r="V162" s="9"/>
      <c r="X162" s="9">
        <v>3</v>
      </c>
      <c r="Y162">
        <v>480</v>
      </c>
      <c r="Z162">
        <v>696</v>
      </c>
      <c r="AA162" s="8">
        <v>1176</v>
      </c>
      <c r="AB162" s="10">
        <f t="shared" si="6"/>
        <v>2064</v>
      </c>
      <c r="AE162" t="str">
        <f t="shared" si="7"/>
        <v/>
      </c>
      <c r="AF162">
        <f t="shared" si="8"/>
        <v>1176</v>
      </c>
    </row>
    <row r="163" spans="1:32" x14ac:dyDescent="0.55000000000000004">
      <c r="A163" s="9" t="s">
        <v>523</v>
      </c>
      <c r="B163" t="s">
        <v>390</v>
      </c>
      <c r="C163" t="s">
        <v>446</v>
      </c>
      <c r="D163" s="6" t="s">
        <v>524</v>
      </c>
      <c r="E163" s="9" t="s">
        <v>525</v>
      </c>
      <c r="F163" s="9"/>
      <c r="I163" s="7" t="s">
        <v>526</v>
      </c>
      <c r="S163" s="8">
        <v>2376</v>
      </c>
      <c r="U163" s="8">
        <v>2376</v>
      </c>
      <c r="V163" s="9"/>
      <c r="X163" s="9">
        <v>2</v>
      </c>
      <c r="Y163">
        <v>320</v>
      </c>
      <c r="Z163">
        <v>464</v>
      </c>
      <c r="AA163" s="8">
        <v>784</v>
      </c>
      <c r="AB163" s="10">
        <f t="shared" si="6"/>
        <v>1592</v>
      </c>
      <c r="AE163" t="str">
        <f t="shared" si="7"/>
        <v/>
      </c>
      <c r="AF163">
        <f t="shared" si="8"/>
        <v>784</v>
      </c>
    </row>
    <row r="164" spans="1:32" x14ac:dyDescent="0.55000000000000004">
      <c r="A164" s="9" t="s">
        <v>527</v>
      </c>
      <c r="B164" t="s">
        <v>390</v>
      </c>
      <c r="C164" t="s">
        <v>446</v>
      </c>
      <c r="D164" s="6" t="s">
        <v>528</v>
      </c>
      <c r="E164" s="9" t="s">
        <v>529</v>
      </c>
      <c r="F164" s="9"/>
      <c r="I164" s="7" t="s">
        <v>530</v>
      </c>
      <c r="S164" s="8">
        <v>6804</v>
      </c>
      <c r="U164" s="8">
        <v>6804</v>
      </c>
      <c r="V164" s="9"/>
      <c r="X164" s="9">
        <v>10</v>
      </c>
      <c r="Y164">
        <v>1600</v>
      </c>
      <c r="Z164">
        <v>2320</v>
      </c>
      <c r="AA164" s="8">
        <v>3920</v>
      </c>
      <c r="AB164" s="10">
        <f t="shared" si="6"/>
        <v>2884</v>
      </c>
      <c r="AE164" t="str">
        <f t="shared" si="7"/>
        <v/>
      </c>
      <c r="AF164">
        <f t="shared" si="8"/>
        <v>3920</v>
      </c>
    </row>
    <row r="165" spans="1:32" x14ac:dyDescent="0.55000000000000004">
      <c r="A165" s="9" t="s">
        <v>531</v>
      </c>
      <c r="B165" t="s">
        <v>390</v>
      </c>
      <c r="C165" t="s">
        <v>446</v>
      </c>
      <c r="D165" s="6" t="s">
        <v>532</v>
      </c>
      <c r="E165" s="9" t="s">
        <v>533</v>
      </c>
      <c r="F165" s="9"/>
      <c r="I165" s="7" t="s">
        <v>534</v>
      </c>
      <c r="S165" s="8">
        <v>3780.0000000000005</v>
      </c>
      <c r="U165" s="8">
        <v>3780.0000000000005</v>
      </c>
      <c r="V165" s="9"/>
      <c r="X165" s="9">
        <v>10</v>
      </c>
      <c r="Y165">
        <v>1600</v>
      </c>
      <c r="Z165">
        <v>2320</v>
      </c>
      <c r="AA165" s="8">
        <v>3920</v>
      </c>
      <c r="AB165" s="10">
        <f t="shared" si="6"/>
        <v>-139.99999999999955</v>
      </c>
      <c r="AD165">
        <v>1000</v>
      </c>
      <c r="AE165">
        <f t="shared" si="7"/>
        <v>3920</v>
      </c>
      <c r="AF165" t="str">
        <f t="shared" si="8"/>
        <v/>
      </c>
    </row>
    <row r="166" spans="1:32" x14ac:dyDescent="0.55000000000000004">
      <c r="A166" s="9" t="s">
        <v>500</v>
      </c>
      <c r="B166" t="s">
        <v>390</v>
      </c>
      <c r="C166" t="s">
        <v>446</v>
      </c>
      <c r="D166" s="6" t="s">
        <v>535</v>
      </c>
      <c r="E166" s="9" t="s">
        <v>502</v>
      </c>
      <c r="F166" s="9" t="s">
        <v>502</v>
      </c>
      <c r="H166" t="s">
        <v>40</v>
      </c>
      <c r="I166" s="7" t="s">
        <v>503</v>
      </c>
      <c r="S166" s="8">
        <v>5940</v>
      </c>
      <c r="U166" s="8">
        <v>5940</v>
      </c>
      <c r="V166" s="9"/>
      <c r="X166" s="9">
        <v>12</v>
      </c>
      <c r="Y166">
        <v>1920</v>
      </c>
      <c r="Z166">
        <v>2784</v>
      </c>
      <c r="AA166" s="8">
        <v>4704</v>
      </c>
      <c r="AB166" s="10">
        <f t="shared" si="6"/>
        <v>1236</v>
      </c>
      <c r="AE166" t="str">
        <f t="shared" si="7"/>
        <v/>
      </c>
      <c r="AF166">
        <f t="shared" si="8"/>
        <v>4704</v>
      </c>
    </row>
    <row r="167" spans="1:32" x14ac:dyDescent="0.55000000000000004">
      <c r="A167" s="9" t="s">
        <v>536</v>
      </c>
      <c r="B167" t="s">
        <v>390</v>
      </c>
      <c r="C167" t="s">
        <v>446</v>
      </c>
      <c r="D167" s="6" t="s">
        <v>537</v>
      </c>
      <c r="E167" s="9" t="s">
        <v>538</v>
      </c>
      <c r="F167" s="9" t="s">
        <v>538</v>
      </c>
      <c r="H167" t="s">
        <v>40</v>
      </c>
      <c r="I167" s="7" t="s">
        <v>539</v>
      </c>
      <c r="S167" s="8">
        <v>4500</v>
      </c>
      <c r="U167" s="8">
        <v>4500</v>
      </c>
      <c r="V167" s="9"/>
      <c r="X167" s="9">
        <v>15</v>
      </c>
      <c r="Y167" s="13">
        <v>2400</v>
      </c>
      <c r="Z167" s="8">
        <v>2700</v>
      </c>
      <c r="AA167" s="8">
        <v>5100</v>
      </c>
      <c r="AB167" s="10">
        <f t="shared" si="6"/>
        <v>-600</v>
      </c>
      <c r="AE167" t="str">
        <f t="shared" si="7"/>
        <v/>
      </c>
      <c r="AF167">
        <f t="shared" si="8"/>
        <v>5100</v>
      </c>
    </row>
    <row r="168" spans="1:32" x14ac:dyDescent="0.55000000000000004">
      <c r="A168" s="9" t="s">
        <v>540</v>
      </c>
      <c r="B168" t="s">
        <v>383</v>
      </c>
      <c r="C168" t="s">
        <v>324</v>
      </c>
      <c r="D168" s="6" t="s">
        <v>541</v>
      </c>
      <c r="E168" s="9" t="s">
        <v>542</v>
      </c>
      <c r="F168" s="9" t="s">
        <v>543</v>
      </c>
      <c r="H168" t="s">
        <v>40</v>
      </c>
      <c r="I168" s="7"/>
      <c r="S168" s="8">
        <v>22000</v>
      </c>
      <c r="U168" s="8">
        <v>22000</v>
      </c>
      <c r="V168" s="9">
        <v>10050</v>
      </c>
      <c r="W168">
        <v>1</v>
      </c>
      <c r="X168" s="9">
        <v>55</v>
      </c>
      <c r="Y168" s="13">
        <v>9240</v>
      </c>
      <c r="Z168" s="8">
        <v>10718.4</v>
      </c>
      <c r="AA168" s="8">
        <v>19958.400000000001</v>
      </c>
      <c r="AB168" s="10">
        <f t="shared" si="6"/>
        <v>2041.5999999999985</v>
      </c>
      <c r="AE168" t="str">
        <f t="shared" si="7"/>
        <v/>
      </c>
      <c r="AF168">
        <f t="shared" si="8"/>
        <v>19958.400000000001</v>
      </c>
    </row>
    <row r="169" spans="1:32" x14ac:dyDescent="0.55000000000000004">
      <c r="A169" s="9" t="s">
        <v>544</v>
      </c>
      <c r="B169" s="12" t="s">
        <v>390</v>
      </c>
      <c r="C169" t="s">
        <v>324</v>
      </c>
      <c r="D169" s="6" t="s">
        <v>545</v>
      </c>
      <c r="E169" s="9" t="s">
        <v>546</v>
      </c>
      <c r="F169" s="9" t="s">
        <v>547</v>
      </c>
      <c r="H169" t="s">
        <v>141</v>
      </c>
      <c r="I169" s="7"/>
      <c r="S169" s="8">
        <v>14500</v>
      </c>
      <c r="U169" s="8">
        <v>18500</v>
      </c>
      <c r="V169" s="9">
        <v>10045</v>
      </c>
      <c r="X169" s="9">
        <v>45</v>
      </c>
      <c r="Y169" s="13">
        <v>7560</v>
      </c>
      <c r="Z169" s="8">
        <v>8769.5999999999985</v>
      </c>
      <c r="AA169" s="8">
        <v>16329.599999999999</v>
      </c>
      <c r="AB169" s="10">
        <f t="shared" si="6"/>
        <v>-1829.5999999999985</v>
      </c>
      <c r="AE169" t="str">
        <f t="shared" si="7"/>
        <v/>
      </c>
      <c r="AF169">
        <f t="shared" si="8"/>
        <v>16329.599999999999</v>
      </c>
    </row>
    <row r="170" spans="1:32" x14ac:dyDescent="0.55000000000000004">
      <c r="A170" s="9" t="s">
        <v>548</v>
      </c>
      <c r="B170" t="s">
        <v>390</v>
      </c>
      <c r="C170" t="s">
        <v>324</v>
      </c>
      <c r="D170" s="6" t="s">
        <v>549</v>
      </c>
      <c r="E170" s="9" t="s">
        <v>550</v>
      </c>
      <c r="F170" s="9"/>
      <c r="I170" s="7" t="s">
        <v>551</v>
      </c>
      <c r="S170" s="8">
        <v>10200</v>
      </c>
      <c r="U170" s="8">
        <v>10200</v>
      </c>
      <c r="V170" s="9"/>
      <c r="X170" s="9">
        <v>25</v>
      </c>
      <c r="Y170">
        <v>4000</v>
      </c>
      <c r="Z170">
        <v>5800</v>
      </c>
      <c r="AA170" s="8">
        <v>9800</v>
      </c>
      <c r="AB170" s="10">
        <f t="shared" si="6"/>
        <v>400</v>
      </c>
      <c r="AD170">
        <v>10200</v>
      </c>
      <c r="AE170">
        <f t="shared" si="7"/>
        <v>9800</v>
      </c>
      <c r="AF170" t="str">
        <f t="shared" si="8"/>
        <v/>
      </c>
    </row>
    <row r="171" spans="1:32" ht="54" x14ac:dyDescent="0.55000000000000004">
      <c r="A171" s="16">
        <v>1154</v>
      </c>
      <c r="B171" t="s">
        <v>552</v>
      </c>
      <c r="C171" t="s">
        <v>553</v>
      </c>
      <c r="D171" s="6" t="s">
        <v>554</v>
      </c>
      <c r="E171" s="25" t="s">
        <v>555</v>
      </c>
      <c r="F171" s="25" t="s">
        <v>555</v>
      </c>
      <c r="G171" s="1"/>
      <c r="H171" s="26" t="s">
        <v>40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8">
        <v>9838.125</v>
      </c>
      <c r="AA171" s="8">
        <v>42631.875</v>
      </c>
      <c r="AB171" s="10">
        <f t="shared" si="6"/>
        <v>12368.125</v>
      </c>
      <c r="AD171">
        <v>15000</v>
      </c>
      <c r="AE171">
        <f t="shared" si="7"/>
        <v>42631.875</v>
      </c>
      <c r="AF171" t="str">
        <f t="shared" si="8"/>
        <v/>
      </c>
    </row>
    <row r="172" spans="1:32" x14ac:dyDescent="0.55000000000000004">
      <c r="A172" s="16">
        <v>1154</v>
      </c>
      <c r="B172" t="s">
        <v>552</v>
      </c>
      <c r="C172" t="s">
        <v>553</v>
      </c>
      <c r="D172" s="6" t="s">
        <v>554</v>
      </c>
      <c r="E172" s="25" t="s">
        <v>555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8">
        <v>9838.125</v>
      </c>
      <c r="AA172" s="8">
        <v>42631.875</v>
      </c>
      <c r="AB172" s="10">
        <f t="shared" si="6"/>
        <v>12368.125</v>
      </c>
      <c r="AD172">
        <v>40000</v>
      </c>
      <c r="AE172">
        <f t="shared" si="7"/>
        <v>42631.875</v>
      </c>
      <c r="AF172" t="str">
        <f t="shared" si="8"/>
        <v/>
      </c>
    </row>
    <row r="173" spans="1:32" x14ac:dyDescent="0.55000000000000004">
      <c r="A173" s="16">
        <v>1054</v>
      </c>
      <c r="B173" t="s">
        <v>552</v>
      </c>
      <c r="C173" t="s">
        <v>553</v>
      </c>
      <c r="D173" s="6" t="s">
        <v>556</v>
      </c>
      <c r="E173" s="9" t="s">
        <v>557</v>
      </c>
      <c r="F173" s="9" t="s">
        <v>558</v>
      </c>
      <c r="G173" s="7"/>
      <c r="S173" s="13">
        <v>1</v>
      </c>
      <c r="T173" s="13"/>
      <c r="U173" s="13"/>
      <c r="V173" s="9">
        <v>225</v>
      </c>
      <c r="W173" s="15">
        <v>2</v>
      </c>
      <c r="X173" s="9">
        <v>225</v>
      </c>
      <c r="Y173">
        <v>32793.75</v>
      </c>
      <c r="Z173" s="8">
        <v>9838.125</v>
      </c>
      <c r="AA173" s="8">
        <v>42631.875</v>
      </c>
      <c r="AB173" s="10">
        <f t="shared" si="6"/>
        <v>-42630.875</v>
      </c>
      <c r="AD173">
        <v>10000</v>
      </c>
      <c r="AE173">
        <f t="shared" si="7"/>
        <v>42631.875</v>
      </c>
      <c r="AF173" t="str">
        <f t="shared" si="8"/>
        <v/>
      </c>
    </row>
    <row r="174" spans="1:32" x14ac:dyDescent="0.55000000000000004">
      <c r="A174" s="11" t="s">
        <v>559</v>
      </c>
      <c r="B174" t="s">
        <v>552</v>
      </c>
      <c r="C174" t="s">
        <v>553</v>
      </c>
      <c r="D174" s="6" t="s">
        <v>560</v>
      </c>
      <c r="E174" s="9" t="s">
        <v>561</v>
      </c>
      <c r="F174" s="9" t="s">
        <v>562</v>
      </c>
      <c r="G174" s="14" t="s">
        <v>141</v>
      </c>
      <c r="H174" s="14" t="s">
        <v>40</v>
      </c>
      <c r="S174" s="13">
        <v>48000</v>
      </c>
      <c r="T174" s="13">
        <v>48000</v>
      </c>
      <c r="U174" s="13">
        <v>69000</v>
      </c>
      <c r="V174" s="9">
        <v>150</v>
      </c>
      <c r="W174" s="15">
        <v>2</v>
      </c>
      <c r="X174" s="9">
        <v>150</v>
      </c>
      <c r="Y174">
        <v>21862.5</v>
      </c>
      <c r="Z174" s="8">
        <v>6558.75</v>
      </c>
      <c r="AA174" s="8">
        <v>28421.25</v>
      </c>
      <c r="AB174" s="10">
        <f t="shared" si="6"/>
        <v>19578.75</v>
      </c>
      <c r="AE174" t="str">
        <f t="shared" si="7"/>
        <v/>
      </c>
      <c r="AF174">
        <f t="shared" si="8"/>
        <v>28421.25</v>
      </c>
    </row>
    <row r="175" spans="1:32" x14ac:dyDescent="0.55000000000000004">
      <c r="A175" s="16">
        <v>1055</v>
      </c>
      <c r="B175" t="s">
        <v>552</v>
      </c>
      <c r="C175" t="s">
        <v>553</v>
      </c>
      <c r="D175" s="6" t="s">
        <v>563</v>
      </c>
      <c r="E175" s="9" t="s">
        <v>564</v>
      </c>
      <c r="F175" s="9" t="s">
        <v>565</v>
      </c>
      <c r="G175" s="7"/>
      <c r="S175" s="13">
        <v>1</v>
      </c>
      <c r="T175" s="13">
        <v>72000</v>
      </c>
      <c r="U175" s="13">
        <v>72000</v>
      </c>
      <c r="V175" s="9">
        <v>300</v>
      </c>
      <c r="W175" s="15">
        <v>2</v>
      </c>
      <c r="X175" s="9">
        <v>300</v>
      </c>
      <c r="Y175">
        <v>43725</v>
      </c>
      <c r="Z175" s="8">
        <v>13117.5</v>
      </c>
      <c r="AA175" s="8">
        <v>56842.5</v>
      </c>
      <c r="AB175" s="10">
        <f t="shared" si="6"/>
        <v>-56841.5</v>
      </c>
      <c r="AE175" t="str">
        <f t="shared" si="7"/>
        <v/>
      </c>
      <c r="AF175">
        <f t="shared" si="8"/>
        <v>56842.5</v>
      </c>
    </row>
    <row r="176" spans="1:32" x14ac:dyDescent="0.55000000000000004">
      <c r="A176" s="16">
        <v>1056</v>
      </c>
      <c r="B176" t="s">
        <v>552</v>
      </c>
      <c r="C176" t="s">
        <v>553</v>
      </c>
      <c r="D176" s="6" t="s">
        <v>566</v>
      </c>
      <c r="E176" s="9" t="s">
        <v>567</v>
      </c>
      <c r="F176" s="9" t="s">
        <v>568</v>
      </c>
      <c r="G176" s="14" t="s">
        <v>141</v>
      </c>
      <c r="I176" s="7"/>
      <c r="S176" s="13">
        <v>14000</v>
      </c>
      <c r="T176" s="13">
        <v>14000</v>
      </c>
      <c r="U176" s="13">
        <v>20000</v>
      </c>
      <c r="V176" s="9">
        <v>70</v>
      </c>
      <c r="W176" s="15">
        <v>2</v>
      </c>
      <c r="X176" s="9">
        <v>70</v>
      </c>
      <c r="Y176">
        <v>10202.5</v>
      </c>
      <c r="Z176" s="8">
        <v>3060.75</v>
      </c>
      <c r="AA176" s="8">
        <v>13263.25</v>
      </c>
      <c r="AB176" s="10">
        <f t="shared" si="6"/>
        <v>736.75</v>
      </c>
      <c r="AE176" t="str">
        <f t="shared" si="7"/>
        <v/>
      </c>
      <c r="AF176">
        <f t="shared" si="8"/>
        <v>13263.25</v>
      </c>
    </row>
    <row r="177" spans="1:33" x14ac:dyDescent="0.55000000000000004">
      <c r="A177" s="16">
        <v>1057</v>
      </c>
      <c r="B177" t="s">
        <v>552</v>
      </c>
      <c r="C177" t="s">
        <v>553</v>
      </c>
      <c r="D177" s="6" t="s">
        <v>569</v>
      </c>
      <c r="E177" s="9" t="s">
        <v>570</v>
      </c>
      <c r="F177" s="9" t="s">
        <v>571</v>
      </c>
      <c r="G177" s="7"/>
      <c r="S177" s="13">
        <v>28000</v>
      </c>
      <c r="T177" s="13">
        <v>28000</v>
      </c>
      <c r="U177" s="13">
        <v>28000</v>
      </c>
      <c r="V177" s="9">
        <v>75</v>
      </c>
      <c r="W177" s="15">
        <v>2</v>
      </c>
      <c r="X177" s="9">
        <v>75</v>
      </c>
      <c r="Y177">
        <v>10931.25</v>
      </c>
      <c r="Z177" s="8">
        <v>3279.375</v>
      </c>
      <c r="AA177" s="8">
        <v>14210.625</v>
      </c>
      <c r="AB177" s="10">
        <f t="shared" si="6"/>
        <v>13789.375</v>
      </c>
      <c r="AE177" t="str">
        <f t="shared" si="7"/>
        <v/>
      </c>
      <c r="AF177">
        <f t="shared" si="8"/>
        <v>14210.625</v>
      </c>
    </row>
    <row r="178" spans="1:33" x14ac:dyDescent="0.55000000000000004">
      <c r="A178" s="16">
        <v>1066</v>
      </c>
      <c r="B178" t="s">
        <v>552</v>
      </c>
      <c r="C178" t="s">
        <v>553</v>
      </c>
      <c r="D178" s="6" t="s">
        <v>572</v>
      </c>
      <c r="E178" s="9" t="s">
        <v>573</v>
      </c>
      <c r="F178" s="9" t="s">
        <v>574</v>
      </c>
      <c r="G178" s="14" t="s">
        <v>141</v>
      </c>
      <c r="S178" s="13">
        <v>45000</v>
      </c>
      <c r="T178" s="13">
        <v>45000</v>
      </c>
      <c r="U178" s="13">
        <v>45000</v>
      </c>
      <c r="V178" s="9">
        <v>110</v>
      </c>
      <c r="W178" s="15">
        <v>2</v>
      </c>
      <c r="X178" s="9">
        <v>110</v>
      </c>
      <c r="Y178">
        <v>16032.5</v>
      </c>
      <c r="Z178" s="8">
        <v>4809.75</v>
      </c>
      <c r="AA178" s="8">
        <v>20842.25</v>
      </c>
      <c r="AB178" s="10">
        <f t="shared" si="6"/>
        <v>24157.75</v>
      </c>
      <c r="AE178" t="str">
        <f t="shared" si="7"/>
        <v/>
      </c>
      <c r="AF178">
        <f t="shared" si="8"/>
        <v>20842.25</v>
      </c>
    </row>
    <row r="179" spans="1:33" x14ac:dyDescent="0.55000000000000004">
      <c r="A179" s="9" t="s">
        <v>575</v>
      </c>
      <c r="B179" t="s">
        <v>552</v>
      </c>
      <c r="C179" t="s">
        <v>553</v>
      </c>
      <c r="D179" s="6" t="s">
        <v>576</v>
      </c>
      <c r="E179" s="9" t="s">
        <v>577</v>
      </c>
      <c r="F179" s="9" t="s">
        <v>574</v>
      </c>
      <c r="G179" s="14" t="s">
        <v>578</v>
      </c>
      <c r="S179" s="13">
        <v>125000</v>
      </c>
      <c r="T179" s="13"/>
      <c r="U179" s="13">
        <v>138000</v>
      </c>
      <c r="V179" s="9">
        <v>450</v>
      </c>
      <c r="W179" s="15">
        <v>2</v>
      </c>
      <c r="X179" s="9">
        <v>395</v>
      </c>
      <c r="Y179">
        <f>X179*Y$1</f>
        <v>66360</v>
      </c>
      <c r="Z179" s="8">
        <f>Y179*0.3</f>
        <v>19908</v>
      </c>
      <c r="AA179" s="8">
        <f>Y179+Z179</f>
        <v>86268</v>
      </c>
      <c r="AB179" s="10">
        <f t="shared" si="6"/>
        <v>38732</v>
      </c>
      <c r="AD179">
        <v>10000</v>
      </c>
      <c r="AE179">
        <f t="shared" si="7"/>
        <v>86268</v>
      </c>
      <c r="AF179" t="str">
        <f t="shared" si="8"/>
        <v/>
      </c>
    </row>
    <row r="180" spans="1:33" x14ac:dyDescent="0.55000000000000004">
      <c r="A180" s="9" t="s">
        <v>579</v>
      </c>
      <c r="B180" t="s">
        <v>552</v>
      </c>
      <c r="C180" t="s">
        <v>580</v>
      </c>
      <c r="D180" s="6" t="s">
        <v>581</v>
      </c>
      <c r="E180" s="9" t="s">
        <v>582</v>
      </c>
      <c r="F180" s="9" t="s">
        <v>583</v>
      </c>
      <c r="H180" t="s">
        <v>40</v>
      </c>
      <c r="I180" s="7"/>
      <c r="S180" s="8">
        <v>59000</v>
      </c>
      <c r="U180" s="8">
        <v>59000</v>
      </c>
      <c r="V180" s="9">
        <v>10100</v>
      </c>
      <c r="W180">
        <v>1</v>
      </c>
      <c r="X180" s="9">
        <v>70</v>
      </c>
      <c r="Y180" s="13">
        <v>16800</v>
      </c>
      <c r="Z180" s="8">
        <v>19488</v>
      </c>
      <c r="AA180" s="8">
        <v>36288</v>
      </c>
      <c r="AB180" s="10">
        <f t="shared" si="6"/>
        <v>22712</v>
      </c>
      <c r="AE180" t="str">
        <f t="shared" si="7"/>
        <v/>
      </c>
      <c r="AF180">
        <f t="shared" si="8"/>
        <v>36288</v>
      </c>
    </row>
    <row r="181" spans="1:33" x14ac:dyDescent="0.55000000000000004">
      <c r="A181" s="16">
        <v>1058</v>
      </c>
      <c r="B181" t="s">
        <v>552</v>
      </c>
      <c r="C181" t="s">
        <v>553</v>
      </c>
      <c r="D181" s="6" t="s">
        <v>584</v>
      </c>
      <c r="E181" s="9" t="s">
        <v>585</v>
      </c>
      <c r="F181" s="9" t="s">
        <v>586</v>
      </c>
      <c r="G181" s="7"/>
      <c r="H181" s="14" t="s">
        <v>40</v>
      </c>
      <c r="S181" s="13">
        <v>108000</v>
      </c>
      <c r="T181" s="13">
        <v>108000</v>
      </c>
      <c r="U181" s="13">
        <v>108000</v>
      </c>
      <c r="V181" s="9">
        <v>250</v>
      </c>
      <c r="W181" s="15">
        <v>2</v>
      </c>
      <c r="X181" s="9">
        <v>220</v>
      </c>
      <c r="Y181">
        <f>X181*Y$1</f>
        <v>36960</v>
      </c>
      <c r="Z181" s="8">
        <f>Y181*0.3</f>
        <v>11088</v>
      </c>
      <c r="AA181" s="8">
        <f>Y181+Z181</f>
        <v>48048</v>
      </c>
      <c r="AB181" s="10">
        <f t="shared" si="6"/>
        <v>59952</v>
      </c>
      <c r="AD181">
        <v>10500</v>
      </c>
      <c r="AE181">
        <f t="shared" si="7"/>
        <v>48048</v>
      </c>
      <c r="AF181" t="str">
        <f t="shared" si="8"/>
        <v/>
      </c>
    </row>
    <row r="182" spans="1:33" x14ac:dyDescent="0.55000000000000004">
      <c r="A182" s="16">
        <v>1087</v>
      </c>
      <c r="B182" t="s">
        <v>552</v>
      </c>
      <c r="C182" t="s">
        <v>553</v>
      </c>
      <c r="D182" s="6" t="s">
        <v>587</v>
      </c>
      <c r="E182" s="9" t="s">
        <v>588</v>
      </c>
      <c r="F182" s="9" t="s">
        <v>589</v>
      </c>
      <c r="G182" s="7"/>
      <c r="S182" s="13">
        <v>17500</v>
      </c>
      <c r="T182" s="13">
        <v>17500</v>
      </c>
      <c r="U182" s="13">
        <v>25000</v>
      </c>
      <c r="V182" s="9">
        <v>10</v>
      </c>
      <c r="W182" s="15">
        <v>2</v>
      </c>
      <c r="X182" s="9">
        <v>40</v>
      </c>
      <c r="Y182">
        <v>1457.5</v>
      </c>
      <c r="Z182" s="8">
        <v>437.25</v>
      </c>
      <c r="AA182" s="8">
        <v>1894.75</v>
      </c>
      <c r="AB182" s="10">
        <f t="shared" si="6"/>
        <v>15605.25</v>
      </c>
      <c r="AE182" t="str">
        <f t="shared" si="7"/>
        <v/>
      </c>
      <c r="AF182">
        <f t="shared" si="8"/>
        <v>1894.75</v>
      </c>
    </row>
    <row r="183" spans="1:33" x14ac:dyDescent="0.55000000000000004">
      <c r="A183" s="27">
        <v>1096</v>
      </c>
      <c r="B183" t="s">
        <v>552</v>
      </c>
      <c r="C183" t="s">
        <v>553</v>
      </c>
      <c r="D183" s="6" t="s">
        <v>590</v>
      </c>
      <c r="E183" s="17" t="s">
        <v>591</v>
      </c>
      <c r="F183" s="17" t="s">
        <v>592</v>
      </c>
      <c r="G183" s="14"/>
      <c r="S183" s="13">
        <v>17500</v>
      </c>
      <c r="T183" s="13">
        <v>17500</v>
      </c>
      <c r="U183" s="13">
        <v>25000</v>
      </c>
      <c r="V183" s="9">
        <v>10</v>
      </c>
      <c r="W183" s="15">
        <v>2</v>
      </c>
      <c r="X183" s="9">
        <v>40</v>
      </c>
      <c r="Y183">
        <v>1457.5</v>
      </c>
      <c r="Z183" s="8">
        <v>437.25</v>
      </c>
      <c r="AA183" s="8">
        <v>1894.75</v>
      </c>
      <c r="AB183" s="10">
        <f t="shared" si="6"/>
        <v>15605.25</v>
      </c>
      <c r="AE183" t="str">
        <f t="shared" si="7"/>
        <v/>
      </c>
      <c r="AF183">
        <f t="shared" si="8"/>
        <v>1894.75</v>
      </c>
    </row>
    <row r="184" spans="1:33" x14ac:dyDescent="0.55000000000000004">
      <c r="A184" s="11" t="s">
        <v>593</v>
      </c>
      <c r="B184" t="s">
        <v>552</v>
      </c>
      <c r="C184" t="s">
        <v>553</v>
      </c>
      <c r="D184" s="6" t="s">
        <v>594</v>
      </c>
      <c r="E184" s="17" t="s">
        <v>595</v>
      </c>
      <c r="F184" s="17" t="s">
        <v>596</v>
      </c>
      <c r="G184" s="14"/>
      <c r="S184" s="13">
        <v>1</v>
      </c>
      <c r="T184" s="13">
        <v>12000</v>
      </c>
      <c r="U184" s="13">
        <v>12000</v>
      </c>
      <c r="V184" s="9">
        <v>10</v>
      </c>
      <c r="W184" s="15">
        <v>2</v>
      </c>
      <c r="X184" s="9">
        <v>40</v>
      </c>
      <c r="Y184">
        <v>1457.5</v>
      </c>
      <c r="Z184" s="8">
        <v>437.25</v>
      </c>
      <c r="AA184" s="8">
        <v>1894.75</v>
      </c>
      <c r="AB184" s="10">
        <f t="shared" si="6"/>
        <v>-1893.75</v>
      </c>
      <c r="AE184" t="str">
        <f t="shared" si="7"/>
        <v/>
      </c>
      <c r="AF184">
        <f t="shared" si="8"/>
        <v>1894.75</v>
      </c>
    </row>
    <row r="185" spans="1:33" x14ac:dyDescent="0.55000000000000004">
      <c r="A185" s="16">
        <v>1148</v>
      </c>
      <c r="B185" t="s">
        <v>552</v>
      </c>
      <c r="C185" t="s">
        <v>553</v>
      </c>
      <c r="D185" s="6" t="s">
        <v>597</v>
      </c>
      <c r="E185" s="9" t="s">
        <v>598</v>
      </c>
      <c r="F185" s="9" t="s">
        <v>599</v>
      </c>
      <c r="G185" s="7"/>
      <c r="S185" s="13">
        <v>110000</v>
      </c>
      <c r="T185" s="13">
        <v>105000</v>
      </c>
      <c r="U185" s="13">
        <v>95000</v>
      </c>
      <c r="V185" s="17">
        <v>20225</v>
      </c>
      <c r="W185" s="15">
        <v>2</v>
      </c>
      <c r="X185" s="9">
        <v>225</v>
      </c>
      <c r="Y185">
        <v>32793.75</v>
      </c>
      <c r="Z185" s="8">
        <v>9838.125</v>
      </c>
      <c r="AA185" s="8">
        <v>42631.875</v>
      </c>
      <c r="AB185" s="10">
        <f t="shared" si="6"/>
        <v>67368.125</v>
      </c>
      <c r="AE185" t="str">
        <f t="shared" si="7"/>
        <v/>
      </c>
      <c r="AF185">
        <f t="shared" si="8"/>
        <v>42631.875</v>
      </c>
    </row>
    <row r="186" spans="1:33" x14ac:dyDescent="0.55000000000000004">
      <c r="A186" s="16">
        <v>1171</v>
      </c>
      <c r="B186" t="s">
        <v>552</v>
      </c>
      <c r="C186" t="s">
        <v>553</v>
      </c>
      <c r="D186" s="6" t="s">
        <v>600</v>
      </c>
      <c r="E186" s="9" t="s">
        <v>601</v>
      </c>
      <c r="F186" s="9" t="s">
        <v>602</v>
      </c>
      <c r="G186" s="7"/>
      <c r="H186" s="14" t="s">
        <v>40</v>
      </c>
      <c r="S186" s="13">
        <v>128000</v>
      </c>
      <c r="T186" s="13">
        <v>128000</v>
      </c>
      <c r="U186" s="13">
        <v>128000</v>
      </c>
      <c r="V186" s="17"/>
      <c r="X186" s="9">
        <v>600</v>
      </c>
      <c r="Y186">
        <v>69231.25</v>
      </c>
      <c r="Z186" s="8">
        <v>20769.375</v>
      </c>
      <c r="AA186" s="8">
        <v>90000.625</v>
      </c>
      <c r="AB186" s="10">
        <f t="shared" si="6"/>
        <v>37999.375</v>
      </c>
      <c r="AE186" t="str">
        <f t="shared" si="7"/>
        <v/>
      </c>
      <c r="AF186">
        <f t="shared" si="8"/>
        <v>90000.625</v>
      </c>
    </row>
    <row r="187" spans="1:33" x14ac:dyDescent="0.55000000000000004">
      <c r="A187" s="16">
        <v>1196</v>
      </c>
      <c r="B187" t="s">
        <v>552</v>
      </c>
      <c r="C187" t="s">
        <v>553</v>
      </c>
      <c r="D187" s="6" t="s">
        <v>603</v>
      </c>
      <c r="E187" s="9" t="s">
        <v>604</v>
      </c>
      <c r="F187" s="9" t="s">
        <v>605</v>
      </c>
      <c r="G187" s="7"/>
      <c r="H187" s="14" t="s">
        <v>40</v>
      </c>
      <c r="S187" s="13">
        <v>250000</v>
      </c>
      <c r="T187" s="13">
        <v>250000</v>
      </c>
      <c r="U187" s="13">
        <v>250000</v>
      </c>
      <c r="V187" s="9"/>
      <c r="X187" s="9">
        <v>980</v>
      </c>
      <c r="Y187">
        <f>X187*Y$1</f>
        <v>164640</v>
      </c>
      <c r="Z187" s="8">
        <f>Y187*0.3</f>
        <v>49392</v>
      </c>
      <c r="AA187" s="8">
        <f>Y187+Z187</f>
        <v>214032</v>
      </c>
      <c r="AB187" s="10">
        <f t="shared" si="6"/>
        <v>35968</v>
      </c>
      <c r="AD187">
        <v>95000</v>
      </c>
      <c r="AE187">
        <f t="shared" si="7"/>
        <v>214032</v>
      </c>
      <c r="AF187" t="str">
        <f t="shared" si="8"/>
        <v/>
      </c>
    </row>
    <row r="188" spans="1:33" x14ac:dyDescent="0.55000000000000004">
      <c r="A188" s="16">
        <v>1072</v>
      </c>
      <c r="B188" t="s">
        <v>552</v>
      </c>
      <c r="C188" t="s">
        <v>553</v>
      </c>
      <c r="D188" s="6" t="s">
        <v>606</v>
      </c>
      <c r="E188" s="9" t="s">
        <v>607</v>
      </c>
      <c r="F188" s="9" t="s">
        <v>608</v>
      </c>
      <c r="G188" s="14" t="s">
        <v>609</v>
      </c>
      <c r="S188" s="13">
        <v>26000</v>
      </c>
      <c r="T188" s="13">
        <v>38000</v>
      </c>
      <c r="U188" s="13">
        <v>38000</v>
      </c>
      <c r="V188" s="9">
        <v>130</v>
      </c>
      <c r="W188" s="15">
        <v>2</v>
      </c>
      <c r="X188" s="9">
        <v>130</v>
      </c>
      <c r="Y188">
        <v>18947.5</v>
      </c>
      <c r="Z188" s="8">
        <v>5684.25</v>
      </c>
      <c r="AA188" s="8">
        <v>24631.75</v>
      </c>
      <c r="AB188" s="10">
        <f t="shared" si="6"/>
        <v>1368.25</v>
      </c>
      <c r="AE188" t="str">
        <f t="shared" si="7"/>
        <v/>
      </c>
      <c r="AF188">
        <f t="shared" si="8"/>
        <v>24631.75</v>
      </c>
    </row>
    <row r="189" spans="1:33" x14ac:dyDescent="0.55000000000000004">
      <c r="A189" s="16">
        <v>1073</v>
      </c>
      <c r="B189" t="s">
        <v>552</v>
      </c>
      <c r="C189" t="s">
        <v>553</v>
      </c>
      <c r="D189" s="6" t="s">
        <v>610</v>
      </c>
      <c r="E189" s="9" t="s">
        <v>611</v>
      </c>
      <c r="F189" s="9" t="s">
        <v>612</v>
      </c>
      <c r="G189" s="14" t="s">
        <v>141</v>
      </c>
      <c r="S189" s="13">
        <v>38000</v>
      </c>
      <c r="T189" s="13">
        <v>38000</v>
      </c>
      <c r="U189" s="13">
        <v>38000</v>
      </c>
      <c r="V189" s="9">
        <v>125</v>
      </c>
      <c r="W189" s="15">
        <v>2</v>
      </c>
      <c r="X189" s="9">
        <v>125</v>
      </c>
      <c r="Y189">
        <v>18218.75</v>
      </c>
      <c r="Z189" s="8">
        <v>5465.625</v>
      </c>
      <c r="AA189" s="8">
        <v>23684.375</v>
      </c>
      <c r="AB189" s="10">
        <f t="shared" si="6"/>
        <v>14315.625</v>
      </c>
      <c r="AE189" t="str">
        <f t="shared" si="7"/>
        <v/>
      </c>
      <c r="AG189" t="s">
        <v>970</v>
      </c>
    </row>
    <row r="190" spans="1:33" x14ac:dyDescent="0.55000000000000004">
      <c r="A190" s="16">
        <v>1155</v>
      </c>
      <c r="B190" t="s">
        <v>552</v>
      </c>
      <c r="C190" t="s">
        <v>613</v>
      </c>
      <c r="D190" s="6" t="s">
        <v>614</v>
      </c>
      <c r="E190" s="9" t="s">
        <v>615</v>
      </c>
      <c r="F190" s="9" t="s">
        <v>616</v>
      </c>
      <c r="G190" s="7"/>
      <c r="S190" s="13">
        <v>69000</v>
      </c>
      <c r="T190" s="13">
        <v>69000</v>
      </c>
      <c r="U190" s="13">
        <v>69000</v>
      </c>
      <c r="V190" s="17">
        <v>20150</v>
      </c>
      <c r="W190" s="15">
        <v>2</v>
      </c>
      <c r="X190" s="9">
        <v>170</v>
      </c>
      <c r="Y190">
        <v>21862.5</v>
      </c>
      <c r="Z190" s="8">
        <v>6558.75</v>
      </c>
      <c r="AA190" s="8">
        <v>28421.25</v>
      </c>
      <c r="AB190" s="10">
        <f t="shared" si="6"/>
        <v>40578.75</v>
      </c>
      <c r="AE190" t="str">
        <f t="shared" si="7"/>
        <v/>
      </c>
      <c r="AF190">
        <f t="shared" si="8"/>
        <v>28421.25</v>
      </c>
    </row>
    <row r="191" spans="1:33" x14ac:dyDescent="0.55000000000000004">
      <c r="A191" s="16">
        <v>1199</v>
      </c>
      <c r="B191" t="s">
        <v>552</v>
      </c>
      <c r="C191" t="s">
        <v>613</v>
      </c>
      <c r="D191" s="6" t="s">
        <v>617</v>
      </c>
      <c r="E191" s="9" t="s">
        <v>618</v>
      </c>
      <c r="F191" s="9" t="s">
        <v>619</v>
      </c>
      <c r="G191" s="7"/>
      <c r="S191" s="13">
        <v>125000</v>
      </c>
      <c r="T191" s="13">
        <v>125000</v>
      </c>
      <c r="U191" s="13">
        <v>145000</v>
      </c>
      <c r="V191" s="9"/>
      <c r="X191" s="9">
        <v>450</v>
      </c>
      <c r="Y191">
        <v>65587.5</v>
      </c>
      <c r="Z191" s="8">
        <v>19676.25</v>
      </c>
      <c r="AA191" s="8">
        <v>85263.75</v>
      </c>
      <c r="AB191" s="10">
        <f t="shared" si="6"/>
        <v>39736.25</v>
      </c>
      <c r="AE191" t="str">
        <f t="shared" si="7"/>
        <v/>
      </c>
      <c r="AF191">
        <f t="shared" si="8"/>
        <v>85263.75</v>
      </c>
    </row>
    <row r="192" spans="1:33" x14ac:dyDescent="0.55000000000000004">
      <c r="A192" s="16">
        <v>1203</v>
      </c>
      <c r="B192" t="s">
        <v>552</v>
      </c>
      <c r="C192" t="s">
        <v>613</v>
      </c>
      <c r="D192" s="6" t="s">
        <v>620</v>
      </c>
      <c r="E192" s="9" t="s">
        <v>621</v>
      </c>
      <c r="F192" s="9" t="s">
        <v>622</v>
      </c>
      <c r="G192" s="7"/>
      <c r="S192" s="13">
        <v>98000</v>
      </c>
      <c r="T192" s="13">
        <v>98000</v>
      </c>
      <c r="U192" s="13">
        <v>120000</v>
      </c>
      <c r="V192" s="9"/>
      <c r="X192" s="9">
        <v>400</v>
      </c>
      <c r="Y192">
        <v>58300</v>
      </c>
      <c r="Z192" s="8">
        <v>17490</v>
      </c>
      <c r="AA192" s="8">
        <v>75790</v>
      </c>
      <c r="AB192" s="10">
        <f t="shared" si="6"/>
        <v>22210</v>
      </c>
      <c r="AE192" t="str">
        <f t="shared" si="7"/>
        <v/>
      </c>
      <c r="AG192" t="s">
        <v>970</v>
      </c>
    </row>
    <row r="193" spans="1:32" x14ac:dyDescent="0.55000000000000004">
      <c r="A193" s="9" t="s">
        <v>623</v>
      </c>
      <c r="B193" t="s">
        <v>552</v>
      </c>
      <c r="C193" t="s">
        <v>624</v>
      </c>
      <c r="D193" s="6" t="s">
        <v>625</v>
      </c>
      <c r="E193" s="9" t="s">
        <v>626</v>
      </c>
      <c r="F193" s="9" t="s">
        <v>627</v>
      </c>
      <c r="S193" s="8">
        <v>24000</v>
      </c>
      <c r="U193" s="8">
        <v>24000</v>
      </c>
      <c r="V193" s="9">
        <v>10025</v>
      </c>
      <c r="W193">
        <v>1</v>
      </c>
      <c r="X193" s="9">
        <v>25</v>
      </c>
      <c r="Y193" s="13">
        <v>4200</v>
      </c>
      <c r="Z193" s="8">
        <v>4872</v>
      </c>
      <c r="AA193" s="8">
        <v>9072</v>
      </c>
      <c r="AB193" s="10">
        <f t="shared" si="6"/>
        <v>14928</v>
      </c>
      <c r="AE193" t="str">
        <f t="shared" si="7"/>
        <v/>
      </c>
      <c r="AF193">
        <f t="shared" si="8"/>
        <v>9072</v>
      </c>
    </row>
    <row r="194" spans="1:32" x14ac:dyDescent="0.55000000000000004">
      <c r="A194" s="9" t="s">
        <v>628</v>
      </c>
      <c r="B194" t="s">
        <v>552</v>
      </c>
      <c r="C194" t="s">
        <v>624</v>
      </c>
      <c r="D194" s="6" t="s">
        <v>629</v>
      </c>
      <c r="E194" s="9" t="s">
        <v>630</v>
      </c>
      <c r="F194" s="9" t="s">
        <v>630</v>
      </c>
      <c r="S194" s="8">
        <v>10500</v>
      </c>
      <c r="U194" s="8">
        <v>10500</v>
      </c>
      <c r="V194" s="9">
        <v>10020</v>
      </c>
      <c r="X194" s="9">
        <v>20</v>
      </c>
      <c r="Y194" s="13">
        <v>3360</v>
      </c>
      <c r="Z194" s="8">
        <v>3897.6</v>
      </c>
      <c r="AA194" s="8">
        <v>7257.6</v>
      </c>
      <c r="AB194" s="10">
        <f t="shared" si="6"/>
        <v>3242.3999999999996</v>
      </c>
      <c r="AE194" t="str">
        <f t="shared" si="7"/>
        <v/>
      </c>
      <c r="AF194">
        <f t="shared" si="8"/>
        <v>7257.6</v>
      </c>
    </row>
    <row r="195" spans="1:32" x14ac:dyDescent="0.55000000000000004">
      <c r="A195" s="9" t="s">
        <v>631</v>
      </c>
      <c r="B195" t="s">
        <v>552</v>
      </c>
      <c r="C195" t="s">
        <v>624</v>
      </c>
      <c r="D195" s="6" t="s">
        <v>632</v>
      </c>
      <c r="E195" s="9" t="s">
        <v>633</v>
      </c>
      <c r="F195" s="9" t="s">
        <v>634</v>
      </c>
      <c r="H195" s="12" t="s">
        <v>40</v>
      </c>
      <c r="S195" s="8">
        <v>19440</v>
      </c>
      <c r="U195" s="8">
        <v>19440</v>
      </c>
      <c r="V195" s="9">
        <v>10030</v>
      </c>
      <c r="X195" s="9">
        <v>30</v>
      </c>
      <c r="Y195" s="13">
        <v>5040</v>
      </c>
      <c r="Z195" s="8">
        <v>5846.4</v>
      </c>
      <c r="AA195" s="8">
        <v>10886.4</v>
      </c>
      <c r="AB195" s="10">
        <f t="shared" ref="AB195:AB264" si="9">IF(S195="",0,S195-AA195)</f>
        <v>8553.6</v>
      </c>
      <c r="AE195" t="str">
        <f t="shared" ref="AE195:AE258" si="10">IF(AD195="","",AA195)</f>
        <v/>
      </c>
      <c r="AF195">
        <f t="shared" ref="AF195:AF258" si="11">IF(AE195="",AA195,"")</f>
        <v>10886.4</v>
      </c>
    </row>
    <row r="196" spans="1:32" ht="54" x14ac:dyDescent="0.55000000000000004">
      <c r="A196" s="16">
        <v>1051</v>
      </c>
      <c r="B196" t="s">
        <v>552</v>
      </c>
      <c r="C196" t="s">
        <v>624</v>
      </c>
      <c r="D196" s="6" t="s">
        <v>635</v>
      </c>
      <c r="E196" s="25" t="s">
        <v>636</v>
      </c>
      <c r="F196" s="25" t="s">
        <v>636</v>
      </c>
      <c r="G196" s="1"/>
      <c r="H196" s="12" t="s">
        <v>40</v>
      </c>
      <c r="I196" s="7"/>
      <c r="J196" s="12" t="s">
        <v>637</v>
      </c>
      <c r="K196" s="12" t="s">
        <v>638</v>
      </c>
      <c r="L196" s="12" t="s">
        <v>639</v>
      </c>
      <c r="M196" s="12" t="s">
        <v>640</v>
      </c>
      <c r="N196" s="12"/>
      <c r="S196">
        <v>9200</v>
      </c>
      <c r="T196">
        <v>9200</v>
      </c>
      <c r="U196" s="8">
        <v>9200</v>
      </c>
      <c r="V196" s="9">
        <v>4528</v>
      </c>
      <c r="W196">
        <v>2</v>
      </c>
      <c r="X196" s="9">
        <v>35</v>
      </c>
      <c r="Y196">
        <v>5101.25</v>
      </c>
      <c r="Z196" s="8">
        <v>1530.375</v>
      </c>
      <c r="AA196" s="8">
        <v>6631.625</v>
      </c>
      <c r="AB196" s="10">
        <f t="shared" si="9"/>
        <v>2568.375</v>
      </c>
      <c r="AE196" t="str">
        <f t="shared" si="10"/>
        <v/>
      </c>
      <c r="AF196">
        <f t="shared" si="11"/>
        <v>6631.625</v>
      </c>
    </row>
    <row r="197" spans="1:32" ht="36" x14ac:dyDescent="0.55000000000000004">
      <c r="A197" s="9" t="s">
        <v>641</v>
      </c>
      <c r="B197" t="s">
        <v>552</v>
      </c>
      <c r="C197" t="s">
        <v>624</v>
      </c>
      <c r="D197" s="6" t="s">
        <v>642</v>
      </c>
      <c r="E197" s="25" t="s">
        <v>643</v>
      </c>
      <c r="F197" s="25" t="s">
        <v>643</v>
      </c>
      <c r="G197" s="1"/>
      <c r="H197" s="12" t="s">
        <v>40</v>
      </c>
      <c r="J197" s="12" t="s">
        <v>644</v>
      </c>
      <c r="K197" s="12" t="s">
        <v>645</v>
      </c>
      <c r="L197" s="12" t="s">
        <v>646</v>
      </c>
      <c r="M197" s="12"/>
      <c r="S197">
        <v>11800</v>
      </c>
      <c r="T197">
        <v>11800</v>
      </c>
      <c r="U197" s="8">
        <v>11800</v>
      </c>
      <c r="V197" s="9">
        <v>4528</v>
      </c>
      <c r="W197">
        <v>2</v>
      </c>
      <c r="X197" s="9">
        <v>25</v>
      </c>
      <c r="Y197">
        <v>3643.75</v>
      </c>
      <c r="Z197" s="8">
        <v>1093.125</v>
      </c>
      <c r="AA197" s="8">
        <v>4736.875</v>
      </c>
      <c r="AB197" s="10">
        <f t="shared" si="9"/>
        <v>7063.125</v>
      </c>
      <c r="AD197">
        <v>11800</v>
      </c>
      <c r="AE197">
        <f t="shared" si="10"/>
        <v>4736.875</v>
      </c>
      <c r="AF197" t="str">
        <f t="shared" si="11"/>
        <v/>
      </c>
    </row>
    <row r="198" spans="1:32" ht="90" x14ac:dyDescent="0.55000000000000004">
      <c r="A198" s="9" t="s">
        <v>647</v>
      </c>
      <c r="B198" t="s">
        <v>552</v>
      </c>
      <c r="C198" t="s">
        <v>624</v>
      </c>
      <c r="D198" s="6" t="s">
        <v>648</v>
      </c>
      <c r="E198" s="25" t="s">
        <v>649</v>
      </c>
      <c r="F198" s="25" t="s">
        <v>649</v>
      </c>
      <c r="G198" s="1"/>
      <c r="H198" s="12" t="s">
        <v>40</v>
      </c>
      <c r="J198" s="12" t="s">
        <v>650</v>
      </c>
      <c r="K198" s="12" t="s">
        <v>651</v>
      </c>
      <c r="L198" s="12"/>
      <c r="M198" s="12"/>
      <c r="S198">
        <v>12500</v>
      </c>
      <c r="T198">
        <v>12500</v>
      </c>
      <c r="U198" s="8">
        <v>12500</v>
      </c>
      <c r="V198" s="9"/>
      <c r="W198">
        <v>2</v>
      </c>
      <c r="X198" s="9">
        <v>25</v>
      </c>
      <c r="Y198">
        <v>3643.75</v>
      </c>
      <c r="Z198" s="8">
        <v>1093.125</v>
      </c>
      <c r="AA198" s="8">
        <v>4736.875</v>
      </c>
      <c r="AB198" s="10">
        <f t="shared" si="9"/>
        <v>7763.125</v>
      </c>
      <c r="AE198" t="str">
        <f t="shared" si="10"/>
        <v/>
      </c>
      <c r="AF198">
        <f t="shared" si="11"/>
        <v>4736.875</v>
      </c>
    </row>
    <row r="199" spans="1:32" ht="90" x14ac:dyDescent="0.55000000000000004">
      <c r="A199" s="16" t="s">
        <v>652</v>
      </c>
      <c r="B199" t="s">
        <v>552</v>
      </c>
      <c r="C199" t="s">
        <v>624</v>
      </c>
      <c r="D199" s="6" t="s">
        <v>653</v>
      </c>
      <c r="E199" s="25" t="s">
        <v>654</v>
      </c>
      <c r="F199" s="25" t="s">
        <v>654</v>
      </c>
      <c r="G199" s="1"/>
      <c r="H199" s="12" t="s">
        <v>40</v>
      </c>
      <c r="I199" s="7"/>
      <c r="J199" s="12" t="s">
        <v>655</v>
      </c>
      <c r="K199" s="12" t="s">
        <v>656</v>
      </c>
      <c r="L199" s="12" t="s">
        <v>657</v>
      </c>
      <c r="M199" s="12" t="s">
        <v>658</v>
      </c>
      <c r="N199" s="12" t="s">
        <v>659</v>
      </c>
      <c r="O199" s="12" t="s">
        <v>660</v>
      </c>
      <c r="S199">
        <v>8500</v>
      </c>
      <c r="T199">
        <v>8500</v>
      </c>
      <c r="U199" s="8">
        <v>8500</v>
      </c>
      <c r="V199" s="9"/>
      <c r="W199">
        <v>2</v>
      </c>
      <c r="X199" s="9">
        <v>25</v>
      </c>
      <c r="Y199">
        <v>3643.75</v>
      </c>
      <c r="Z199" s="8">
        <v>1093.125</v>
      </c>
      <c r="AA199" s="8">
        <v>4736.875</v>
      </c>
      <c r="AB199" s="10">
        <f t="shared" si="9"/>
        <v>3763.125</v>
      </c>
      <c r="AE199" t="str">
        <f t="shared" si="10"/>
        <v/>
      </c>
      <c r="AF199">
        <f t="shared" si="11"/>
        <v>4736.875</v>
      </c>
    </row>
    <row r="200" spans="1:32" ht="90" x14ac:dyDescent="0.55000000000000004">
      <c r="A200" s="16">
        <v>1151</v>
      </c>
      <c r="B200" t="s">
        <v>552</v>
      </c>
      <c r="C200" t="s">
        <v>624</v>
      </c>
      <c r="D200" s="6" t="s">
        <v>653</v>
      </c>
      <c r="E200" s="25" t="s">
        <v>654</v>
      </c>
      <c r="F200" s="25" t="s">
        <v>654</v>
      </c>
      <c r="G200" s="1"/>
      <c r="H200" s="12" t="s">
        <v>40</v>
      </c>
      <c r="I200" s="7"/>
      <c r="J200" s="12" t="s">
        <v>655</v>
      </c>
      <c r="K200" s="12" t="s">
        <v>656</v>
      </c>
      <c r="L200" s="12" t="s">
        <v>657</v>
      </c>
      <c r="M200" s="12" t="s">
        <v>658</v>
      </c>
      <c r="N200" s="12" t="s">
        <v>659</v>
      </c>
      <c r="O200" s="12" t="s">
        <v>660</v>
      </c>
      <c r="S200">
        <v>8500</v>
      </c>
      <c r="T200">
        <v>8500</v>
      </c>
      <c r="U200" s="8">
        <v>8500</v>
      </c>
      <c r="V200" s="9"/>
      <c r="W200">
        <v>2</v>
      </c>
      <c r="X200" s="9">
        <v>25</v>
      </c>
      <c r="Y200">
        <v>3643.75</v>
      </c>
      <c r="Z200" s="8">
        <v>1093.125</v>
      </c>
      <c r="AA200" s="8">
        <v>4736.875</v>
      </c>
      <c r="AB200" s="10">
        <f t="shared" si="9"/>
        <v>3763.125</v>
      </c>
      <c r="AE200" t="str">
        <f t="shared" si="10"/>
        <v/>
      </c>
      <c r="AF200">
        <f t="shared" si="11"/>
        <v>4736.875</v>
      </c>
    </row>
    <row r="201" spans="1:32" ht="90" x14ac:dyDescent="0.55000000000000004">
      <c r="A201" s="16">
        <v>1151</v>
      </c>
      <c r="B201" t="s">
        <v>552</v>
      </c>
      <c r="C201" t="s">
        <v>624</v>
      </c>
      <c r="D201" s="6" t="s">
        <v>653</v>
      </c>
      <c r="E201" s="25" t="s">
        <v>654</v>
      </c>
      <c r="F201" s="25" t="s">
        <v>654</v>
      </c>
      <c r="G201" s="1"/>
      <c r="H201" s="12" t="s">
        <v>40</v>
      </c>
      <c r="I201" s="7"/>
      <c r="J201" s="12" t="s">
        <v>655</v>
      </c>
      <c r="K201" s="12" t="s">
        <v>656</v>
      </c>
      <c r="L201" s="12" t="s">
        <v>657</v>
      </c>
      <c r="M201" s="12" t="s">
        <v>658</v>
      </c>
      <c r="N201" s="12" t="s">
        <v>659</v>
      </c>
      <c r="O201" s="12" t="s">
        <v>660</v>
      </c>
      <c r="S201">
        <v>8500</v>
      </c>
      <c r="T201">
        <v>8500</v>
      </c>
      <c r="U201" s="8">
        <v>8500</v>
      </c>
      <c r="V201" s="9"/>
      <c r="W201">
        <v>2</v>
      </c>
      <c r="X201" s="9">
        <v>25</v>
      </c>
      <c r="Y201">
        <v>3643.75</v>
      </c>
      <c r="Z201" s="8">
        <v>1093.125</v>
      </c>
      <c r="AA201" s="8">
        <v>4736.875</v>
      </c>
      <c r="AB201" s="10">
        <f t="shared" si="9"/>
        <v>3763.125</v>
      </c>
      <c r="AE201" t="str">
        <f t="shared" si="10"/>
        <v/>
      </c>
      <c r="AF201">
        <f t="shared" si="11"/>
        <v>4736.875</v>
      </c>
    </row>
    <row r="202" spans="1:32" ht="90" x14ac:dyDescent="0.55000000000000004">
      <c r="A202" s="16">
        <v>1151</v>
      </c>
      <c r="B202" t="s">
        <v>552</v>
      </c>
      <c r="C202" t="s">
        <v>624</v>
      </c>
      <c r="D202" s="6" t="s">
        <v>653</v>
      </c>
      <c r="E202" s="25" t="s">
        <v>654</v>
      </c>
      <c r="F202" s="25" t="s">
        <v>654</v>
      </c>
      <c r="G202" s="1"/>
      <c r="H202" s="12" t="s">
        <v>40</v>
      </c>
      <c r="I202" s="7"/>
      <c r="J202" s="12" t="s">
        <v>655</v>
      </c>
      <c r="K202" s="12" t="s">
        <v>656</v>
      </c>
      <c r="L202" s="12" t="s">
        <v>657</v>
      </c>
      <c r="M202" s="12" t="s">
        <v>658</v>
      </c>
      <c r="N202" s="12" t="s">
        <v>659</v>
      </c>
      <c r="O202" s="12" t="s">
        <v>660</v>
      </c>
      <c r="S202">
        <v>8500</v>
      </c>
      <c r="T202">
        <v>8500</v>
      </c>
      <c r="U202" s="8">
        <v>8500</v>
      </c>
      <c r="V202" s="9"/>
      <c r="W202">
        <v>2</v>
      </c>
      <c r="X202" s="9">
        <v>25</v>
      </c>
      <c r="Y202">
        <v>3643.75</v>
      </c>
      <c r="Z202" s="8">
        <v>1093.125</v>
      </c>
      <c r="AA202" s="8">
        <v>4736.875</v>
      </c>
      <c r="AB202" s="10">
        <f t="shared" si="9"/>
        <v>3763.125</v>
      </c>
      <c r="AE202" t="str">
        <f t="shared" si="10"/>
        <v/>
      </c>
      <c r="AF202">
        <f t="shared" si="11"/>
        <v>4736.875</v>
      </c>
    </row>
    <row r="203" spans="1:32" ht="90" x14ac:dyDescent="0.55000000000000004">
      <c r="A203" s="16">
        <v>1151</v>
      </c>
      <c r="B203" t="s">
        <v>552</v>
      </c>
      <c r="C203" t="s">
        <v>624</v>
      </c>
      <c r="D203" s="6" t="s">
        <v>653</v>
      </c>
      <c r="E203" s="25" t="s">
        <v>654</v>
      </c>
      <c r="F203" s="25" t="s">
        <v>654</v>
      </c>
      <c r="G203" s="1"/>
      <c r="H203" s="12" t="s">
        <v>40</v>
      </c>
      <c r="I203" s="7"/>
      <c r="J203" s="12" t="s">
        <v>655</v>
      </c>
      <c r="K203" s="12" t="s">
        <v>656</v>
      </c>
      <c r="L203" s="12" t="s">
        <v>657</v>
      </c>
      <c r="M203" s="12" t="s">
        <v>658</v>
      </c>
      <c r="N203" s="12" t="s">
        <v>659</v>
      </c>
      <c r="O203" s="12" t="s">
        <v>660</v>
      </c>
      <c r="S203">
        <v>8500</v>
      </c>
      <c r="T203">
        <v>8500</v>
      </c>
      <c r="U203" s="8">
        <v>8500</v>
      </c>
      <c r="V203" s="9"/>
      <c r="W203">
        <v>2</v>
      </c>
      <c r="X203" s="9">
        <v>25</v>
      </c>
      <c r="Y203">
        <v>3643.75</v>
      </c>
      <c r="Z203" s="8">
        <v>1093.125</v>
      </c>
      <c r="AA203" s="8">
        <v>4736.875</v>
      </c>
      <c r="AB203" s="10">
        <f t="shared" si="9"/>
        <v>3763.125</v>
      </c>
      <c r="AE203" t="str">
        <f t="shared" si="10"/>
        <v/>
      </c>
      <c r="AF203">
        <f t="shared" si="11"/>
        <v>4736.875</v>
      </c>
    </row>
    <row r="204" spans="1:32" ht="90" x14ac:dyDescent="0.55000000000000004">
      <c r="A204" s="9" t="s">
        <v>661</v>
      </c>
      <c r="B204" t="s">
        <v>552</v>
      </c>
      <c r="C204" t="s">
        <v>624</v>
      </c>
      <c r="D204" s="6" t="s">
        <v>662</v>
      </c>
      <c r="E204" s="25" t="s">
        <v>663</v>
      </c>
      <c r="F204" s="25" t="s">
        <v>663</v>
      </c>
      <c r="G204" s="1"/>
      <c r="H204" s="12" t="s">
        <v>40</v>
      </c>
      <c r="J204" s="12" t="s">
        <v>664</v>
      </c>
      <c r="K204" s="12" t="s">
        <v>665</v>
      </c>
      <c r="L204" s="12" t="s">
        <v>666</v>
      </c>
      <c r="S204">
        <v>12000</v>
      </c>
      <c r="T204">
        <v>12000</v>
      </c>
      <c r="U204" s="8">
        <v>12000</v>
      </c>
      <c r="V204" s="9"/>
      <c r="W204">
        <v>2</v>
      </c>
      <c r="X204" s="9">
        <v>25</v>
      </c>
      <c r="Y204">
        <v>3643.75</v>
      </c>
      <c r="Z204" s="8">
        <v>1093.125</v>
      </c>
      <c r="AA204" s="8">
        <v>4736.875</v>
      </c>
      <c r="AB204" s="10">
        <f t="shared" si="9"/>
        <v>7263.125</v>
      </c>
      <c r="AD204">
        <v>12000</v>
      </c>
      <c r="AE204">
        <f t="shared" si="10"/>
        <v>4736.875</v>
      </c>
      <c r="AF204" t="str">
        <f t="shared" si="11"/>
        <v/>
      </c>
    </row>
    <row r="205" spans="1:32" ht="72" x14ac:dyDescent="0.55000000000000004">
      <c r="A205" s="16">
        <v>1152</v>
      </c>
      <c r="B205" t="s">
        <v>552</v>
      </c>
      <c r="C205" t="s">
        <v>624</v>
      </c>
      <c r="D205" s="6" t="s">
        <v>667</v>
      </c>
      <c r="E205" s="25" t="s">
        <v>668</v>
      </c>
      <c r="F205" s="25" t="s">
        <v>668</v>
      </c>
      <c r="G205" s="1"/>
      <c r="H205" s="26" t="s">
        <v>40</v>
      </c>
      <c r="S205">
        <v>127000</v>
      </c>
      <c r="T205">
        <v>127000</v>
      </c>
      <c r="U205" s="8">
        <v>127000</v>
      </c>
      <c r="V205" s="9"/>
      <c r="W205">
        <v>2</v>
      </c>
      <c r="X205" s="9">
        <v>300</v>
      </c>
      <c r="Y205">
        <v>43725</v>
      </c>
      <c r="Z205" s="8">
        <v>13117.5</v>
      </c>
      <c r="AA205" s="8">
        <v>56842.5</v>
      </c>
      <c r="AB205" s="10">
        <f t="shared" si="9"/>
        <v>70157.5</v>
      </c>
      <c r="AE205" t="str">
        <f t="shared" si="10"/>
        <v/>
      </c>
      <c r="AF205">
        <f t="shared" si="11"/>
        <v>56842.5</v>
      </c>
    </row>
    <row r="206" spans="1:32" x14ac:dyDescent="0.55000000000000004">
      <c r="A206" s="16" t="s">
        <v>669</v>
      </c>
      <c r="B206" t="s">
        <v>552</v>
      </c>
      <c r="C206" t="s">
        <v>624</v>
      </c>
      <c r="D206" s="6" t="s">
        <v>670</v>
      </c>
      <c r="E206" s="9" t="s">
        <v>671</v>
      </c>
      <c r="F206" s="9"/>
      <c r="G206" s="14"/>
      <c r="S206" s="13">
        <v>11000</v>
      </c>
      <c r="T206" s="13">
        <v>11000</v>
      </c>
      <c r="U206" s="13">
        <v>11000</v>
      </c>
      <c r="V206" s="9"/>
      <c r="W206" s="15"/>
      <c r="X206" s="9"/>
      <c r="Z206" s="8"/>
      <c r="AA206" s="8"/>
      <c r="AB206" s="10">
        <f t="shared" si="9"/>
        <v>11000</v>
      </c>
      <c r="AE206" t="str">
        <f t="shared" si="10"/>
        <v/>
      </c>
      <c r="AF206">
        <f t="shared" si="11"/>
        <v>0</v>
      </c>
    </row>
    <row r="207" spans="1:32" x14ac:dyDescent="0.55000000000000004">
      <c r="A207" s="16" t="s">
        <v>672</v>
      </c>
      <c r="B207" t="s">
        <v>552</v>
      </c>
      <c r="C207" t="s">
        <v>624</v>
      </c>
      <c r="D207" s="6" t="s">
        <v>673</v>
      </c>
      <c r="E207" s="9" t="s">
        <v>671</v>
      </c>
      <c r="F207" s="9"/>
      <c r="G207" s="14"/>
      <c r="S207" s="13">
        <v>7000</v>
      </c>
      <c r="T207" s="13">
        <v>7000</v>
      </c>
      <c r="U207" s="13">
        <v>7000</v>
      </c>
      <c r="V207" s="9"/>
      <c r="W207" s="15"/>
      <c r="X207" s="9"/>
      <c r="Z207" s="8"/>
      <c r="AA207" s="8"/>
      <c r="AB207" s="10">
        <f t="shared" si="9"/>
        <v>7000</v>
      </c>
      <c r="AE207" t="str">
        <f t="shared" si="10"/>
        <v/>
      </c>
      <c r="AF207">
        <f t="shared" si="11"/>
        <v>0</v>
      </c>
    </row>
    <row r="208" spans="1:32" x14ac:dyDescent="0.55000000000000004">
      <c r="A208" s="16">
        <v>1075</v>
      </c>
      <c r="B208" t="s">
        <v>552</v>
      </c>
      <c r="C208" t="s">
        <v>624</v>
      </c>
      <c r="D208" s="6" t="s">
        <v>674</v>
      </c>
      <c r="E208" s="9" t="s">
        <v>675</v>
      </c>
      <c r="F208" s="9" t="s">
        <v>676</v>
      </c>
      <c r="G208" s="7"/>
      <c r="S208" s="13">
        <v>13800</v>
      </c>
      <c r="T208" s="13">
        <v>13500</v>
      </c>
      <c r="U208" s="13">
        <v>12500</v>
      </c>
      <c r="V208" s="9">
        <v>20025</v>
      </c>
      <c r="W208" s="15">
        <v>2</v>
      </c>
      <c r="X208" s="9">
        <v>25</v>
      </c>
      <c r="Y208">
        <v>3643.75</v>
      </c>
      <c r="Z208" s="8">
        <v>1093.125</v>
      </c>
      <c r="AA208" s="8">
        <v>4736.875</v>
      </c>
      <c r="AB208" s="10">
        <f t="shared" si="9"/>
        <v>9063.125</v>
      </c>
      <c r="AD208">
        <v>11040</v>
      </c>
      <c r="AE208">
        <f t="shared" si="10"/>
        <v>4736.875</v>
      </c>
      <c r="AF208" t="str">
        <f t="shared" si="11"/>
        <v/>
      </c>
    </row>
    <row r="209" spans="1:32" x14ac:dyDescent="0.55000000000000004">
      <c r="A209" s="16">
        <v>1075</v>
      </c>
      <c r="B209" t="s">
        <v>552</v>
      </c>
      <c r="C209" t="s">
        <v>624</v>
      </c>
      <c r="D209" s="6" t="s">
        <v>677</v>
      </c>
      <c r="E209" s="9" t="s">
        <v>675</v>
      </c>
      <c r="F209" s="9"/>
      <c r="G209" s="7"/>
      <c r="S209" s="13">
        <v>12500</v>
      </c>
      <c r="T209" s="13">
        <v>12500</v>
      </c>
      <c r="U209" s="13">
        <v>12500</v>
      </c>
      <c r="V209" s="9">
        <v>20025</v>
      </c>
      <c r="W209" s="15">
        <v>2</v>
      </c>
      <c r="X209" s="9">
        <v>25</v>
      </c>
      <c r="Y209">
        <v>3643.75</v>
      </c>
      <c r="Z209" s="8">
        <v>1093.125</v>
      </c>
      <c r="AA209" s="8">
        <v>4736.875</v>
      </c>
      <c r="AB209" s="10">
        <f t="shared" si="9"/>
        <v>7763.125</v>
      </c>
      <c r="AE209" t="str">
        <f t="shared" si="10"/>
        <v/>
      </c>
      <c r="AF209">
        <f t="shared" si="11"/>
        <v>4736.875</v>
      </c>
    </row>
    <row r="210" spans="1:32" x14ac:dyDescent="0.55000000000000004">
      <c r="A210" s="16">
        <v>1075</v>
      </c>
      <c r="B210" t="s">
        <v>552</v>
      </c>
      <c r="C210" t="s">
        <v>624</v>
      </c>
      <c r="D210" s="6" t="s">
        <v>678</v>
      </c>
      <c r="E210" s="9" t="s">
        <v>679</v>
      </c>
      <c r="F210" s="9"/>
      <c r="G210" s="7"/>
      <c r="S210" s="13">
        <v>6000</v>
      </c>
      <c r="T210" s="13">
        <v>6000</v>
      </c>
      <c r="U210" s="13">
        <v>6000</v>
      </c>
      <c r="V210" s="9">
        <v>20025</v>
      </c>
      <c r="W210" s="15">
        <v>2</v>
      </c>
      <c r="X210" s="9">
        <v>25</v>
      </c>
      <c r="Y210">
        <v>3643.75</v>
      </c>
      <c r="Z210" s="8">
        <v>1093.125</v>
      </c>
      <c r="AA210" s="8">
        <v>4736.875</v>
      </c>
      <c r="AB210" s="10">
        <f t="shared" si="9"/>
        <v>1263.125</v>
      </c>
      <c r="AD210">
        <v>4500</v>
      </c>
      <c r="AE210">
        <f t="shared" si="10"/>
        <v>4736.875</v>
      </c>
      <c r="AF210" t="str">
        <f t="shared" si="11"/>
        <v/>
      </c>
    </row>
    <row r="211" spans="1:32" x14ac:dyDescent="0.55000000000000004">
      <c r="A211" s="16">
        <v>1075</v>
      </c>
      <c r="B211" t="s">
        <v>552</v>
      </c>
      <c r="C211" t="s">
        <v>624</v>
      </c>
      <c r="D211" s="6" t="s">
        <v>678</v>
      </c>
      <c r="E211" s="9" t="s">
        <v>679</v>
      </c>
      <c r="F211" s="9"/>
      <c r="G211" s="7"/>
      <c r="S211" s="13">
        <v>6000</v>
      </c>
      <c r="T211" s="13">
        <v>6000</v>
      </c>
      <c r="U211" s="13">
        <v>6000</v>
      </c>
      <c r="V211" s="9">
        <v>20025</v>
      </c>
      <c r="W211" s="15">
        <v>2</v>
      </c>
      <c r="X211" s="9">
        <v>25</v>
      </c>
      <c r="Y211">
        <v>3643.75</v>
      </c>
      <c r="Z211" s="8">
        <v>1093.125</v>
      </c>
      <c r="AA211" s="8">
        <v>4736.875</v>
      </c>
      <c r="AB211" s="10">
        <f t="shared" si="9"/>
        <v>1263.125</v>
      </c>
      <c r="AD211">
        <v>4500</v>
      </c>
      <c r="AE211">
        <f t="shared" si="10"/>
        <v>4736.875</v>
      </c>
      <c r="AF211" t="str">
        <f t="shared" si="11"/>
        <v/>
      </c>
    </row>
    <row r="212" spans="1:32" x14ac:dyDescent="0.55000000000000004">
      <c r="A212" s="16">
        <v>1075</v>
      </c>
      <c r="B212" t="s">
        <v>552</v>
      </c>
      <c r="C212" t="s">
        <v>624</v>
      </c>
      <c r="D212" s="6" t="s">
        <v>678</v>
      </c>
      <c r="E212" s="9" t="s">
        <v>679</v>
      </c>
      <c r="F212" s="7"/>
      <c r="G212" s="7"/>
      <c r="S212" s="13">
        <v>6000</v>
      </c>
      <c r="T212" s="13">
        <v>6000</v>
      </c>
      <c r="U212" s="13">
        <v>6000</v>
      </c>
      <c r="V212" s="9">
        <v>20025</v>
      </c>
      <c r="W212" s="15">
        <v>2</v>
      </c>
      <c r="X212" s="9">
        <v>25</v>
      </c>
      <c r="Y212">
        <v>3643.75</v>
      </c>
      <c r="Z212" s="8">
        <v>1093.125</v>
      </c>
      <c r="AA212" s="8">
        <v>4736.875</v>
      </c>
      <c r="AB212" s="10">
        <f t="shared" si="9"/>
        <v>1263.125</v>
      </c>
      <c r="AD212">
        <v>4500</v>
      </c>
      <c r="AE212">
        <f t="shared" si="10"/>
        <v>4736.875</v>
      </c>
      <c r="AF212" t="str">
        <f t="shared" si="11"/>
        <v/>
      </c>
    </row>
    <row r="213" spans="1:32" x14ac:dyDescent="0.55000000000000004">
      <c r="A213" s="16">
        <v>1075</v>
      </c>
      <c r="B213" t="s">
        <v>552</v>
      </c>
      <c r="C213" t="s">
        <v>624</v>
      </c>
      <c r="D213" s="6" t="s">
        <v>678</v>
      </c>
      <c r="E213" s="9" t="s">
        <v>679</v>
      </c>
      <c r="F213" s="9"/>
      <c r="G213" s="7"/>
      <c r="S213" s="13">
        <v>6000</v>
      </c>
      <c r="T213" s="13">
        <v>6000</v>
      </c>
      <c r="U213" s="13">
        <v>6000</v>
      </c>
      <c r="V213" s="9">
        <v>20025</v>
      </c>
      <c r="W213" s="15">
        <v>2</v>
      </c>
      <c r="X213" s="9">
        <v>25</v>
      </c>
      <c r="Y213">
        <v>3643.75</v>
      </c>
      <c r="Z213" s="8">
        <v>1093.125</v>
      </c>
      <c r="AA213" s="8">
        <v>4736.875</v>
      </c>
      <c r="AB213" s="10">
        <f t="shared" si="9"/>
        <v>1263.125</v>
      </c>
      <c r="AD213">
        <v>4500</v>
      </c>
      <c r="AE213">
        <f t="shared" si="10"/>
        <v>4736.875</v>
      </c>
      <c r="AF213" t="str">
        <f t="shared" si="11"/>
        <v/>
      </c>
    </row>
    <row r="214" spans="1:32" x14ac:dyDescent="0.55000000000000004">
      <c r="A214" s="16">
        <v>1075</v>
      </c>
      <c r="B214" t="s">
        <v>552</v>
      </c>
      <c r="C214" t="s">
        <v>624</v>
      </c>
      <c r="D214" s="6" t="s">
        <v>680</v>
      </c>
      <c r="E214" s="9" t="s">
        <v>681</v>
      </c>
      <c r="F214" s="9"/>
      <c r="G214" s="7"/>
      <c r="S214" s="13">
        <v>5500</v>
      </c>
      <c r="T214" s="13">
        <v>4750</v>
      </c>
      <c r="U214" s="13">
        <v>4750</v>
      </c>
      <c r="V214" s="9">
        <v>20025</v>
      </c>
      <c r="W214" s="15">
        <v>2</v>
      </c>
      <c r="X214" s="9">
        <v>25</v>
      </c>
      <c r="Y214">
        <v>3643.75</v>
      </c>
      <c r="Z214" s="8">
        <v>1093.125</v>
      </c>
      <c r="AA214" s="8">
        <v>4736.875</v>
      </c>
      <c r="AB214" s="10">
        <f t="shared" si="9"/>
        <v>763.125</v>
      </c>
      <c r="AD214">
        <v>4400</v>
      </c>
      <c r="AE214">
        <f t="shared" si="10"/>
        <v>4736.875</v>
      </c>
      <c r="AF214" t="str">
        <f t="shared" si="11"/>
        <v/>
      </c>
    </row>
    <row r="215" spans="1:32" x14ac:dyDescent="0.55000000000000004">
      <c r="A215" s="16">
        <v>1075</v>
      </c>
      <c r="B215" t="s">
        <v>552</v>
      </c>
      <c r="C215" t="s">
        <v>624</v>
      </c>
      <c r="D215" s="6" t="s">
        <v>680</v>
      </c>
      <c r="E215" s="9" t="s">
        <v>682</v>
      </c>
      <c r="F215" s="9"/>
      <c r="G215" s="7"/>
      <c r="S215" s="13">
        <v>5500</v>
      </c>
      <c r="T215" s="13">
        <v>4750</v>
      </c>
      <c r="U215" s="13">
        <v>4750</v>
      </c>
      <c r="V215" s="9">
        <v>20025</v>
      </c>
      <c r="W215" s="15">
        <v>2</v>
      </c>
      <c r="X215" s="9">
        <v>25</v>
      </c>
      <c r="Y215">
        <v>3643.75</v>
      </c>
      <c r="Z215" s="8">
        <v>1093.125</v>
      </c>
      <c r="AA215" s="8">
        <v>4736.875</v>
      </c>
      <c r="AB215" s="10">
        <f t="shared" si="9"/>
        <v>763.125</v>
      </c>
      <c r="AE215" t="str">
        <f t="shared" si="10"/>
        <v/>
      </c>
      <c r="AF215">
        <f t="shared" si="11"/>
        <v>4736.875</v>
      </c>
    </row>
    <row r="216" spans="1:32" x14ac:dyDescent="0.55000000000000004">
      <c r="A216" s="16">
        <v>1075</v>
      </c>
      <c r="B216" t="s">
        <v>552</v>
      </c>
      <c r="C216" t="s">
        <v>624</v>
      </c>
      <c r="D216" s="6" t="s">
        <v>680</v>
      </c>
      <c r="E216" s="9" t="s">
        <v>682</v>
      </c>
      <c r="F216" s="9"/>
      <c r="G216" s="7"/>
      <c r="S216" s="13">
        <v>5500</v>
      </c>
      <c r="T216" s="13">
        <v>4750</v>
      </c>
      <c r="U216" s="13">
        <v>4750</v>
      </c>
      <c r="V216" s="9">
        <v>20025</v>
      </c>
      <c r="W216" s="15">
        <v>2</v>
      </c>
      <c r="X216" s="9">
        <v>25</v>
      </c>
      <c r="Y216">
        <v>3643.75</v>
      </c>
      <c r="Z216" s="8">
        <v>1093.125</v>
      </c>
      <c r="AA216" s="8">
        <v>4736.875</v>
      </c>
      <c r="AB216" s="10">
        <f t="shared" si="9"/>
        <v>763.125</v>
      </c>
      <c r="AE216" t="str">
        <f t="shared" si="10"/>
        <v/>
      </c>
      <c r="AF216">
        <f t="shared" si="11"/>
        <v>4736.875</v>
      </c>
    </row>
    <row r="217" spans="1:32" x14ac:dyDescent="0.55000000000000004">
      <c r="A217" s="16">
        <v>1075</v>
      </c>
      <c r="B217" t="s">
        <v>552</v>
      </c>
      <c r="C217" t="s">
        <v>624</v>
      </c>
      <c r="D217" s="6" t="s">
        <v>680</v>
      </c>
      <c r="E217" s="9" t="s">
        <v>682</v>
      </c>
      <c r="F217" s="9"/>
      <c r="G217" s="7"/>
      <c r="S217" s="13">
        <v>5500</v>
      </c>
      <c r="T217" s="13">
        <v>4750</v>
      </c>
      <c r="U217" s="13">
        <v>4750</v>
      </c>
      <c r="V217" s="9">
        <v>20025</v>
      </c>
      <c r="W217" s="15">
        <v>2</v>
      </c>
      <c r="X217" s="9">
        <v>25</v>
      </c>
      <c r="Y217">
        <v>3643.75</v>
      </c>
      <c r="Z217" s="8">
        <v>1093.125</v>
      </c>
      <c r="AA217" s="8">
        <v>4736.875</v>
      </c>
      <c r="AB217" s="10">
        <f t="shared" si="9"/>
        <v>763.125</v>
      </c>
      <c r="AE217" t="str">
        <f t="shared" si="10"/>
        <v/>
      </c>
      <c r="AF217">
        <f t="shared" si="11"/>
        <v>4736.875</v>
      </c>
    </row>
    <row r="218" spans="1:32" x14ac:dyDescent="0.55000000000000004">
      <c r="A218" s="16">
        <v>1076</v>
      </c>
      <c r="B218" t="s">
        <v>552</v>
      </c>
      <c r="C218" t="s">
        <v>624</v>
      </c>
      <c r="D218" s="6" t="s">
        <v>683</v>
      </c>
      <c r="E218" s="9" t="s">
        <v>684</v>
      </c>
      <c r="F218" s="9" t="s">
        <v>685</v>
      </c>
      <c r="G218" s="7"/>
      <c r="S218" s="13">
        <v>14000</v>
      </c>
      <c r="T218" s="13">
        <v>17000</v>
      </c>
      <c r="U218" s="13">
        <v>17000</v>
      </c>
      <c r="V218" s="9">
        <v>20045</v>
      </c>
      <c r="W218" s="15">
        <v>2</v>
      </c>
      <c r="X218" s="9">
        <v>45</v>
      </c>
      <c r="Y218">
        <v>6558.75</v>
      </c>
      <c r="Z218" s="8">
        <v>1967.625</v>
      </c>
      <c r="AA218" s="8">
        <v>8526.375</v>
      </c>
      <c r="AB218" s="10">
        <f t="shared" si="9"/>
        <v>5473.625</v>
      </c>
      <c r="AE218" t="str">
        <f t="shared" si="10"/>
        <v/>
      </c>
      <c r="AF218">
        <f t="shared" si="11"/>
        <v>8526.375</v>
      </c>
    </row>
    <row r="219" spans="1:32" x14ac:dyDescent="0.55000000000000004">
      <c r="A219" s="16">
        <v>1076</v>
      </c>
      <c r="B219" t="s">
        <v>552</v>
      </c>
      <c r="C219" t="s">
        <v>624</v>
      </c>
      <c r="D219" s="6" t="s">
        <v>686</v>
      </c>
      <c r="E219" s="9" t="s">
        <v>684</v>
      </c>
      <c r="F219" s="9"/>
      <c r="G219" s="7"/>
      <c r="S219" s="13">
        <v>14000</v>
      </c>
      <c r="T219" s="13">
        <v>17000</v>
      </c>
      <c r="U219" s="13">
        <v>17000</v>
      </c>
      <c r="V219" s="9">
        <v>20045</v>
      </c>
      <c r="W219" s="15">
        <v>2</v>
      </c>
      <c r="X219" s="9">
        <v>45</v>
      </c>
      <c r="Y219">
        <v>6558.75</v>
      </c>
      <c r="Z219" s="8">
        <v>1967.625</v>
      </c>
      <c r="AA219" s="8">
        <v>8526.375</v>
      </c>
      <c r="AB219" s="10">
        <f t="shared" si="9"/>
        <v>5473.625</v>
      </c>
      <c r="AE219" t="str">
        <f t="shared" si="10"/>
        <v/>
      </c>
      <c r="AF219">
        <f t="shared" si="11"/>
        <v>8526.375</v>
      </c>
    </row>
    <row r="220" spans="1:32" x14ac:dyDescent="0.55000000000000004">
      <c r="A220" s="9" t="s">
        <v>687</v>
      </c>
      <c r="B220" t="s">
        <v>552</v>
      </c>
      <c r="C220" t="s">
        <v>624</v>
      </c>
      <c r="D220" s="6" t="s">
        <v>688</v>
      </c>
      <c r="E220" s="9" t="s">
        <v>689</v>
      </c>
      <c r="F220" s="9" t="s">
        <v>690</v>
      </c>
      <c r="G220" s="7"/>
      <c r="S220" s="13">
        <v>10800</v>
      </c>
      <c r="T220" s="13">
        <v>9000</v>
      </c>
      <c r="U220" s="13">
        <v>9000</v>
      </c>
      <c r="V220" s="9">
        <v>23</v>
      </c>
      <c r="W220" s="15">
        <v>2</v>
      </c>
      <c r="X220" s="9">
        <v>23</v>
      </c>
      <c r="Y220">
        <v>3352.25</v>
      </c>
      <c r="Z220" s="8">
        <v>1005.675</v>
      </c>
      <c r="AA220" s="8">
        <v>4357.9250000000002</v>
      </c>
      <c r="AB220" s="10">
        <f t="shared" si="9"/>
        <v>6442.0749999999998</v>
      </c>
      <c r="AD220">
        <v>10800</v>
      </c>
      <c r="AE220">
        <f t="shared" si="10"/>
        <v>4357.9250000000002</v>
      </c>
      <c r="AF220" t="str">
        <f t="shared" si="11"/>
        <v/>
      </c>
    </row>
    <row r="221" spans="1:32" x14ac:dyDescent="0.55000000000000004">
      <c r="A221" s="9" t="s">
        <v>691</v>
      </c>
      <c r="B221" t="s">
        <v>552</v>
      </c>
      <c r="C221" t="s">
        <v>624</v>
      </c>
      <c r="D221" s="6" t="s">
        <v>692</v>
      </c>
      <c r="E221" s="9" t="s">
        <v>693</v>
      </c>
      <c r="F221" s="9"/>
      <c r="G221" s="7"/>
      <c r="S221" s="13">
        <v>9000</v>
      </c>
      <c r="T221" s="13">
        <v>9000</v>
      </c>
      <c r="U221" s="13">
        <v>9000</v>
      </c>
      <c r="V221" s="9">
        <v>23</v>
      </c>
      <c r="W221" s="15">
        <v>2</v>
      </c>
      <c r="X221" s="9">
        <v>23</v>
      </c>
      <c r="Y221">
        <v>3352.25</v>
      </c>
      <c r="Z221" s="8">
        <v>1005.675</v>
      </c>
      <c r="AA221" s="8">
        <v>4357.9250000000002</v>
      </c>
      <c r="AB221" s="10">
        <f t="shared" si="9"/>
        <v>4642.0749999999998</v>
      </c>
      <c r="AE221" t="str">
        <f t="shared" si="10"/>
        <v/>
      </c>
      <c r="AF221">
        <f t="shared" si="11"/>
        <v>4357.9250000000002</v>
      </c>
    </row>
    <row r="222" spans="1:32" x14ac:dyDescent="0.55000000000000004">
      <c r="A222" s="9" t="s">
        <v>694</v>
      </c>
      <c r="B222" t="s">
        <v>552</v>
      </c>
      <c r="C222" t="s">
        <v>624</v>
      </c>
      <c r="D222" s="6" t="s">
        <v>695</v>
      </c>
      <c r="E222" s="9" t="s">
        <v>696</v>
      </c>
      <c r="F222" s="9"/>
      <c r="G222" s="7"/>
      <c r="S222" s="13">
        <v>9000</v>
      </c>
      <c r="T222" s="13">
        <v>9000</v>
      </c>
      <c r="U222" s="13">
        <v>9000</v>
      </c>
      <c r="V222" s="9">
        <v>23</v>
      </c>
      <c r="W222" s="15">
        <v>2</v>
      </c>
      <c r="X222" s="9">
        <v>23</v>
      </c>
      <c r="Y222">
        <v>3352.25</v>
      </c>
      <c r="Z222" s="8">
        <v>1005.675</v>
      </c>
      <c r="AA222" s="8">
        <v>4357.9250000000002</v>
      </c>
      <c r="AB222" s="10">
        <f t="shared" si="9"/>
        <v>4642.0749999999998</v>
      </c>
      <c r="AE222" t="str">
        <f t="shared" si="10"/>
        <v/>
      </c>
      <c r="AF222">
        <f t="shared" si="11"/>
        <v>4357.9250000000002</v>
      </c>
    </row>
    <row r="223" spans="1:32" x14ac:dyDescent="0.55000000000000004">
      <c r="A223" s="9" t="s">
        <v>697</v>
      </c>
      <c r="B223" t="s">
        <v>552</v>
      </c>
      <c r="C223" t="s">
        <v>624</v>
      </c>
      <c r="D223" s="6" t="s">
        <v>698</v>
      </c>
      <c r="E223" s="9" t="s">
        <v>699</v>
      </c>
      <c r="F223" s="9"/>
      <c r="G223" s="7"/>
      <c r="S223" s="13">
        <v>9000</v>
      </c>
      <c r="T223" s="13">
        <v>9000</v>
      </c>
      <c r="U223" s="13">
        <v>9000</v>
      </c>
      <c r="V223" s="9">
        <v>23</v>
      </c>
      <c r="W223" s="15">
        <v>2</v>
      </c>
      <c r="X223" s="9">
        <v>23</v>
      </c>
      <c r="Y223">
        <v>3352.25</v>
      </c>
      <c r="Z223" s="8">
        <v>1005.675</v>
      </c>
      <c r="AA223" s="8">
        <v>4357.9250000000002</v>
      </c>
      <c r="AB223" s="10">
        <f t="shared" si="9"/>
        <v>4642.0749999999998</v>
      </c>
      <c r="AE223" t="str">
        <f t="shared" si="10"/>
        <v/>
      </c>
      <c r="AF223">
        <f t="shared" si="11"/>
        <v>4357.9250000000002</v>
      </c>
    </row>
    <row r="224" spans="1:32" x14ac:dyDescent="0.55000000000000004">
      <c r="A224" s="9" t="s">
        <v>700</v>
      </c>
      <c r="B224" t="s">
        <v>552</v>
      </c>
      <c r="C224" t="s">
        <v>624</v>
      </c>
      <c r="D224" s="6" t="s">
        <v>701</v>
      </c>
      <c r="E224" s="9" t="s">
        <v>702</v>
      </c>
      <c r="F224" s="9"/>
      <c r="G224" s="7"/>
      <c r="S224" s="13">
        <v>9000</v>
      </c>
      <c r="T224" s="13">
        <v>9000</v>
      </c>
      <c r="U224" s="13">
        <v>9000</v>
      </c>
      <c r="V224" s="9">
        <v>23</v>
      </c>
      <c r="W224" s="15">
        <v>2</v>
      </c>
      <c r="X224" s="9">
        <v>23</v>
      </c>
      <c r="Y224">
        <v>3352.25</v>
      </c>
      <c r="Z224" s="8">
        <v>1005.675</v>
      </c>
      <c r="AA224" s="8">
        <v>4357.9250000000002</v>
      </c>
      <c r="AB224" s="10">
        <f t="shared" si="9"/>
        <v>4642.0749999999998</v>
      </c>
      <c r="AE224" t="str">
        <f t="shared" si="10"/>
        <v/>
      </c>
      <c r="AF224">
        <f t="shared" si="11"/>
        <v>4357.9250000000002</v>
      </c>
    </row>
    <row r="225" spans="1:35" x14ac:dyDescent="0.55000000000000004">
      <c r="A225" s="16">
        <v>1160</v>
      </c>
      <c r="B225" t="s">
        <v>552</v>
      </c>
      <c r="C225" t="s">
        <v>624</v>
      </c>
      <c r="D225" s="6" t="s">
        <v>703</v>
      </c>
      <c r="E225" s="9" t="s">
        <v>704</v>
      </c>
      <c r="F225" s="9" t="s">
        <v>705</v>
      </c>
      <c r="G225" s="7"/>
      <c r="S225" s="13">
        <v>17000</v>
      </c>
      <c r="T225" s="13">
        <v>17000</v>
      </c>
      <c r="U225" s="13">
        <v>17000</v>
      </c>
      <c r="V225" s="28">
        <v>20045</v>
      </c>
      <c r="W225" s="15">
        <v>2</v>
      </c>
      <c r="X225" s="7">
        <v>45</v>
      </c>
      <c r="Y225">
        <v>6558.75</v>
      </c>
      <c r="Z225" s="8">
        <v>1967.625</v>
      </c>
      <c r="AA225" s="8">
        <v>8526.375</v>
      </c>
      <c r="AB225" s="10">
        <f t="shared" si="9"/>
        <v>8473.625</v>
      </c>
      <c r="AE225" t="str">
        <f t="shared" si="10"/>
        <v/>
      </c>
      <c r="AF225">
        <f t="shared" si="11"/>
        <v>8526.375</v>
      </c>
      <c r="AH225" s="1"/>
      <c r="AI225" s="3"/>
    </row>
    <row r="226" spans="1:35" x14ac:dyDescent="0.55000000000000004">
      <c r="A226" s="9" t="s">
        <v>706</v>
      </c>
      <c r="B226" t="s">
        <v>552</v>
      </c>
      <c r="C226" t="s">
        <v>624</v>
      </c>
      <c r="D226" s="6" t="s">
        <v>707</v>
      </c>
      <c r="E226" s="9" t="s">
        <v>704</v>
      </c>
      <c r="F226" s="9"/>
      <c r="G226" s="7"/>
      <c r="S226" s="13">
        <v>17000</v>
      </c>
      <c r="T226" s="13">
        <v>17000</v>
      </c>
      <c r="U226" s="13">
        <v>17000</v>
      </c>
      <c r="V226" s="28">
        <v>20045</v>
      </c>
      <c r="W226" s="15">
        <v>2</v>
      </c>
      <c r="X226" s="7">
        <v>45</v>
      </c>
      <c r="Y226">
        <v>6558.75</v>
      </c>
      <c r="Z226" s="8">
        <v>1967.625</v>
      </c>
      <c r="AA226" s="8">
        <v>8526.375</v>
      </c>
      <c r="AB226" s="10">
        <f t="shared" si="9"/>
        <v>8473.625</v>
      </c>
      <c r="AE226" t="str">
        <f t="shared" si="10"/>
        <v/>
      </c>
      <c r="AF226">
        <f t="shared" si="11"/>
        <v>8526.375</v>
      </c>
    </row>
    <row r="227" spans="1:35" x14ac:dyDescent="0.55000000000000004">
      <c r="A227" s="16">
        <v>1172</v>
      </c>
      <c r="B227" t="s">
        <v>552</v>
      </c>
      <c r="C227" t="s">
        <v>624</v>
      </c>
      <c r="D227" s="6" t="s">
        <v>708</v>
      </c>
      <c r="E227" s="9" t="s">
        <v>709</v>
      </c>
      <c r="F227" s="9" t="s">
        <v>710</v>
      </c>
      <c r="G227" s="7"/>
      <c r="H227" s="14" t="s">
        <v>40</v>
      </c>
      <c r="S227" s="13">
        <v>34000</v>
      </c>
      <c r="T227" s="13">
        <v>34000</v>
      </c>
      <c r="U227" s="13">
        <v>34000</v>
      </c>
      <c r="V227" s="28"/>
      <c r="X227" s="7">
        <v>75</v>
      </c>
      <c r="Y227">
        <v>10931.25</v>
      </c>
      <c r="Z227" s="8">
        <v>3279.375</v>
      </c>
      <c r="AA227" s="8">
        <v>14210.625</v>
      </c>
      <c r="AB227" s="10">
        <f t="shared" si="9"/>
        <v>19789.375</v>
      </c>
      <c r="AE227" t="str">
        <f t="shared" si="10"/>
        <v/>
      </c>
      <c r="AF227">
        <f t="shared" si="11"/>
        <v>14210.625</v>
      </c>
    </row>
    <row r="228" spans="1:35" x14ac:dyDescent="0.55000000000000004">
      <c r="A228" s="16">
        <v>1076</v>
      </c>
      <c r="B228" t="s">
        <v>552</v>
      </c>
      <c r="C228" t="s">
        <v>624</v>
      </c>
      <c r="D228" s="6" t="s">
        <v>711</v>
      </c>
      <c r="E228" s="9" t="s">
        <v>712</v>
      </c>
      <c r="F228" s="9"/>
      <c r="G228" s="7"/>
      <c r="S228" s="13">
        <v>14000</v>
      </c>
      <c r="T228" s="13">
        <v>14000</v>
      </c>
      <c r="U228" s="13">
        <v>14000</v>
      </c>
      <c r="V228" s="18"/>
      <c r="W228" s="15"/>
      <c r="X228" s="7"/>
      <c r="Z228" s="8"/>
      <c r="AA228" s="8"/>
      <c r="AB228" s="10">
        <f t="shared" si="9"/>
        <v>14000</v>
      </c>
      <c r="AE228" t="str">
        <f t="shared" si="10"/>
        <v/>
      </c>
      <c r="AF228">
        <f t="shared" si="11"/>
        <v>0</v>
      </c>
    </row>
    <row r="229" spans="1:35" x14ac:dyDescent="0.55000000000000004">
      <c r="A229" s="16">
        <v>1076</v>
      </c>
      <c r="B229" t="s">
        <v>552</v>
      </c>
      <c r="C229" t="s">
        <v>624</v>
      </c>
      <c r="D229" s="6" t="s">
        <v>713</v>
      </c>
      <c r="E229" s="9" t="s">
        <v>714</v>
      </c>
      <c r="F229" s="9"/>
      <c r="G229" s="7"/>
      <c r="S229" s="13">
        <v>12500</v>
      </c>
      <c r="T229" s="13">
        <v>12500</v>
      </c>
      <c r="U229" s="13">
        <v>12500</v>
      </c>
      <c r="V229" s="18"/>
      <c r="W229" s="15"/>
      <c r="X229" s="15">
        <v>20</v>
      </c>
      <c r="Y229" s="15">
        <v>3360</v>
      </c>
      <c r="Z229" s="8"/>
      <c r="AA229" s="8">
        <v>5000</v>
      </c>
      <c r="AB229" s="10">
        <f t="shared" si="9"/>
        <v>7500</v>
      </c>
      <c r="AE229" t="str">
        <f t="shared" si="10"/>
        <v/>
      </c>
      <c r="AF229">
        <f t="shared" si="11"/>
        <v>5000</v>
      </c>
    </row>
    <row r="230" spans="1:35" x14ac:dyDescent="0.55000000000000004">
      <c r="A230" s="16"/>
      <c r="B230" t="s">
        <v>552</v>
      </c>
      <c r="C230" t="s">
        <v>624</v>
      </c>
      <c r="D230" s="6" t="s">
        <v>715</v>
      </c>
      <c r="E230" s="9" t="s">
        <v>716</v>
      </c>
      <c r="F230" s="9"/>
      <c r="G230" s="7"/>
      <c r="S230" s="13">
        <v>12500</v>
      </c>
      <c r="T230" s="13">
        <v>12500</v>
      </c>
      <c r="U230" s="13">
        <v>12500</v>
      </c>
      <c r="V230" s="18"/>
      <c r="W230" s="15"/>
      <c r="X230" s="15"/>
      <c r="Y230" s="15"/>
      <c r="Z230" s="8"/>
      <c r="AA230" s="8"/>
      <c r="AE230" t="str">
        <f t="shared" si="10"/>
        <v/>
      </c>
      <c r="AF230">
        <f t="shared" si="11"/>
        <v>0</v>
      </c>
    </row>
    <row r="231" spans="1:35" x14ac:dyDescent="0.55000000000000004">
      <c r="A231" s="16"/>
      <c r="B231" t="s">
        <v>552</v>
      </c>
      <c r="C231" t="s">
        <v>624</v>
      </c>
      <c r="D231" s="6" t="s">
        <v>717</v>
      </c>
      <c r="E231" s="9" t="s">
        <v>718</v>
      </c>
      <c r="F231" s="9"/>
      <c r="G231" s="7"/>
      <c r="S231" s="13">
        <v>11000</v>
      </c>
      <c r="T231" s="13">
        <v>11000</v>
      </c>
      <c r="U231" s="13">
        <v>11000</v>
      </c>
      <c r="V231" s="18"/>
      <c r="W231" s="15"/>
      <c r="X231" s="15"/>
      <c r="Y231" s="15"/>
      <c r="Z231" s="8"/>
      <c r="AA231" s="8"/>
      <c r="AE231" t="str">
        <f t="shared" si="10"/>
        <v/>
      </c>
      <c r="AF231">
        <f t="shared" si="11"/>
        <v>0</v>
      </c>
    </row>
    <row r="232" spans="1:35" x14ac:dyDescent="0.55000000000000004">
      <c r="A232" s="16"/>
      <c r="B232" t="s">
        <v>552</v>
      </c>
      <c r="C232" t="s">
        <v>624</v>
      </c>
      <c r="D232" s="6" t="s">
        <v>719</v>
      </c>
      <c r="E232" s="9" t="s">
        <v>720</v>
      </c>
      <c r="F232" s="9"/>
      <c r="G232" s="7"/>
      <c r="S232" s="13">
        <v>9500</v>
      </c>
      <c r="T232" s="13">
        <v>9500</v>
      </c>
      <c r="U232" s="13">
        <v>9500</v>
      </c>
      <c r="V232" s="18"/>
      <c r="W232" s="15"/>
      <c r="X232" s="15"/>
      <c r="Y232" s="15"/>
      <c r="Z232" s="8"/>
      <c r="AA232" s="8"/>
      <c r="AE232" t="str">
        <f t="shared" si="10"/>
        <v/>
      </c>
      <c r="AF232">
        <f t="shared" si="11"/>
        <v>0</v>
      </c>
    </row>
    <row r="233" spans="1:35" x14ac:dyDescent="0.55000000000000004">
      <c r="A233" s="16">
        <v>1088</v>
      </c>
      <c r="B233" t="s">
        <v>552</v>
      </c>
      <c r="C233" t="s">
        <v>721</v>
      </c>
      <c r="D233" s="6" t="s">
        <v>722</v>
      </c>
      <c r="E233" s="9" t="s">
        <v>723</v>
      </c>
      <c r="F233" s="9" t="s">
        <v>723</v>
      </c>
      <c r="G233" s="7"/>
      <c r="S233" s="13">
        <v>17000</v>
      </c>
      <c r="T233" s="13">
        <v>17000</v>
      </c>
      <c r="U233" s="13">
        <v>17000</v>
      </c>
      <c r="V233" s="18">
        <v>6.5</v>
      </c>
      <c r="W233" s="15">
        <v>2</v>
      </c>
      <c r="X233" s="7">
        <v>6.5</v>
      </c>
      <c r="Y233">
        <v>947.375</v>
      </c>
      <c r="Z233" s="8">
        <v>284.21249999999998</v>
      </c>
      <c r="AA233" s="8">
        <v>1231.5875000000001</v>
      </c>
      <c r="AB233" s="10">
        <f t="shared" si="9"/>
        <v>15768.4125</v>
      </c>
      <c r="AE233" t="str">
        <f t="shared" si="10"/>
        <v/>
      </c>
      <c r="AF233">
        <f t="shared" si="11"/>
        <v>1231.5875000000001</v>
      </c>
    </row>
    <row r="234" spans="1:35" x14ac:dyDescent="0.55000000000000004">
      <c r="A234" s="16">
        <v>1156</v>
      </c>
      <c r="B234" t="s">
        <v>552</v>
      </c>
      <c r="C234" t="s">
        <v>721</v>
      </c>
      <c r="D234" s="6" t="s">
        <v>724</v>
      </c>
      <c r="E234" s="9" t="s">
        <v>725</v>
      </c>
      <c r="F234" s="9" t="s">
        <v>726</v>
      </c>
      <c r="G234" s="7"/>
      <c r="S234" s="13">
        <v>9900</v>
      </c>
      <c r="T234" s="13">
        <v>9900</v>
      </c>
      <c r="U234" s="13">
        <v>9900</v>
      </c>
      <c r="V234" s="28">
        <v>20035</v>
      </c>
      <c r="W234" s="15">
        <v>2</v>
      </c>
      <c r="X234" s="7">
        <v>35</v>
      </c>
      <c r="Y234">
        <v>5101.25</v>
      </c>
      <c r="Z234" s="8">
        <v>1530.375</v>
      </c>
      <c r="AA234" s="8">
        <v>6631.625</v>
      </c>
      <c r="AB234" s="10">
        <f t="shared" si="9"/>
        <v>3268.375</v>
      </c>
      <c r="AE234" t="str">
        <f t="shared" si="10"/>
        <v/>
      </c>
      <c r="AF234">
        <f t="shared" si="11"/>
        <v>6631.625</v>
      </c>
    </row>
    <row r="235" spans="1:35" x14ac:dyDescent="0.55000000000000004">
      <c r="A235" s="16">
        <v>1156</v>
      </c>
      <c r="B235" t="s">
        <v>552</v>
      </c>
      <c r="C235" t="s">
        <v>721</v>
      </c>
      <c r="D235" s="6" t="s">
        <v>724</v>
      </c>
      <c r="E235" s="9" t="s">
        <v>725</v>
      </c>
      <c r="F235" s="9"/>
      <c r="G235" s="7"/>
      <c r="S235" s="13">
        <v>9900</v>
      </c>
      <c r="T235" s="13">
        <v>9900</v>
      </c>
      <c r="U235" s="13">
        <v>9900</v>
      </c>
      <c r="V235" s="28">
        <v>20035</v>
      </c>
      <c r="W235" s="15">
        <v>2</v>
      </c>
      <c r="X235" s="7">
        <v>35</v>
      </c>
      <c r="Y235">
        <v>5101.25</v>
      </c>
      <c r="Z235" s="8">
        <v>1530.375</v>
      </c>
      <c r="AA235" s="8">
        <v>6631.625</v>
      </c>
      <c r="AB235" s="10">
        <f t="shared" si="9"/>
        <v>3268.375</v>
      </c>
      <c r="AE235" t="str">
        <f t="shared" si="10"/>
        <v/>
      </c>
      <c r="AF235">
        <f t="shared" si="11"/>
        <v>6631.625</v>
      </c>
    </row>
    <row r="236" spans="1:35" x14ac:dyDescent="0.55000000000000004">
      <c r="A236" s="16">
        <v>1156</v>
      </c>
      <c r="B236" t="s">
        <v>552</v>
      </c>
      <c r="C236" t="s">
        <v>721</v>
      </c>
      <c r="D236" s="6" t="s">
        <v>724</v>
      </c>
      <c r="E236" s="9" t="s">
        <v>725</v>
      </c>
      <c r="F236" s="9"/>
      <c r="G236" s="7"/>
      <c r="S236" s="13">
        <v>9900</v>
      </c>
      <c r="T236" s="13">
        <v>9900</v>
      </c>
      <c r="U236" s="13">
        <v>9900</v>
      </c>
      <c r="V236" s="17">
        <v>20035</v>
      </c>
      <c r="W236" s="15">
        <v>2</v>
      </c>
      <c r="X236" s="9">
        <v>35</v>
      </c>
      <c r="Y236">
        <v>5101.25</v>
      </c>
      <c r="Z236" s="8">
        <v>1530.375</v>
      </c>
      <c r="AA236" s="8">
        <v>6631.625</v>
      </c>
      <c r="AB236" s="10">
        <f t="shared" si="9"/>
        <v>3268.375</v>
      </c>
      <c r="AE236" t="str">
        <f t="shared" si="10"/>
        <v/>
      </c>
      <c r="AF236">
        <f t="shared" si="11"/>
        <v>6631.625</v>
      </c>
    </row>
    <row r="237" spans="1:35" x14ac:dyDescent="0.55000000000000004">
      <c r="A237" s="16">
        <v>1163</v>
      </c>
      <c r="B237" t="s">
        <v>552</v>
      </c>
      <c r="C237" t="s">
        <v>721</v>
      </c>
      <c r="D237" s="6" t="s">
        <v>727</v>
      </c>
      <c r="E237" s="9" t="s">
        <v>728</v>
      </c>
      <c r="F237" s="9" t="s">
        <v>729</v>
      </c>
      <c r="G237" s="7"/>
      <c r="S237" s="13">
        <v>175000</v>
      </c>
      <c r="T237" s="13">
        <v>175000</v>
      </c>
      <c r="U237" s="13">
        <v>145000</v>
      </c>
      <c r="V237" s="17"/>
      <c r="X237" s="9">
        <v>475</v>
      </c>
      <c r="Y237">
        <v>69231.25</v>
      </c>
      <c r="Z237" s="8">
        <v>20769.375</v>
      </c>
      <c r="AA237" s="8">
        <v>90000.625</v>
      </c>
      <c r="AB237" s="10">
        <f t="shared" si="9"/>
        <v>84999.375</v>
      </c>
      <c r="AE237" t="str">
        <f t="shared" si="10"/>
        <v/>
      </c>
      <c r="AF237">
        <f t="shared" si="11"/>
        <v>90000.625</v>
      </c>
    </row>
    <row r="238" spans="1:35" x14ac:dyDescent="0.55000000000000004">
      <c r="A238" s="16">
        <v>1164</v>
      </c>
      <c r="B238" t="s">
        <v>552</v>
      </c>
      <c r="C238" t="s">
        <v>721</v>
      </c>
      <c r="D238" s="6" t="s">
        <v>730</v>
      </c>
      <c r="E238" s="9" t="s">
        <v>731</v>
      </c>
      <c r="F238" s="9" t="s">
        <v>732</v>
      </c>
      <c r="G238" s="7"/>
      <c r="S238" s="13">
        <v>55000</v>
      </c>
      <c r="T238" s="13">
        <v>55000</v>
      </c>
      <c r="U238" s="13">
        <v>80000</v>
      </c>
      <c r="V238" s="17"/>
      <c r="X238" s="9">
        <v>300</v>
      </c>
      <c r="Y238">
        <v>43725</v>
      </c>
      <c r="Z238" s="8">
        <v>13117.5</v>
      </c>
      <c r="AA238" s="8">
        <v>56842.5</v>
      </c>
      <c r="AB238" s="10">
        <f t="shared" si="9"/>
        <v>-1842.5</v>
      </c>
      <c r="AD238">
        <v>22000</v>
      </c>
      <c r="AE238">
        <f t="shared" si="10"/>
        <v>56842.5</v>
      </c>
      <c r="AF238" t="str">
        <f t="shared" si="11"/>
        <v/>
      </c>
    </row>
    <row r="239" spans="1:35" x14ac:dyDescent="0.55000000000000004">
      <c r="A239" s="16">
        <v>1068</v>
      </c>
      <c r="B239" t="s">
        <v>552</v>
      </c>
      <c r="C239" t="s">
        <v>733</v>
      </c>
      <c r="D239" s="6" t="s">
        <v>734</v>
      </c>
      <c r="E239" s="9" t="s">
        <v>735</v>
      </c>
      <c r="F239" s="9" t="s">
        <v>736</v>
      </c>
      <c r="G239" s="14" t="s">
        <v>141</v>
      </c>
      <c r="S239" s="13">
        <v>28500</v>
      </c>
      <c r="T239" s="13">
        <v>28500</v>
      </c>
      <c r="U239" s="13">
        <v>28500</v>
      </c>
      <c r="V239" s="9">
        <v>80</v>
      </c>
      <c r="W239" s="15">
        <v>2</v>
      </c>
      <c r="X239" s="9">
        <v>80</v>
      </c>
      <c r="Y239">
        <v>11660</v>
      </c>
      <c r="Z239" s="8">
        <v>3498</v>
      </c>
      <c r="AA239" s="8">
        <v>15158</v>
      </c>
      <c r="AB239" s="10">
        <f t="shared" si="9"/>
        <v>13342</v>
      </c>
      <c r="AE239" t="str">
        <f t="shared" si="10"/>
        <v/>
      </c>
      <c r="AF239">
        <f t="shared" si="11"/>
        <v>15158</v>
      </c>
    </row>
    <row r="240" spans="1:35" x14ac:dyDescent="0.55000000000000004">
      <c r="A240" s="9" t="s">
        <v>737</v>
      </c>
      <c r="B240" t="s">
        <v>552</v>
      </c>
      <c r="C240" t="s">
        <v>733</v>
      </c>
      <c r="D240" s="6" t="s">
        <v>738</v>
      </c>
      <c r="E240" s="9" t="s">
        <v>739</v>
      </c>
      <c r="F240" s="9" t="s">
        <v>736</v>
      </c>
      <c r="G240" s="7"/>
      <c r="S240" s="13">
        <v>13500</v>
      </c>
      <c r="T240" s="13">
        <v>13500</v>
      </c>
      <c r="U240" s="13">
        <v>25000</v>
      </c>
      <c r="V240" s="9">
        <v>60</v>
      </c>
      <c r="W240" s="15">
        <v>2</v>
      </c>
      <c r="X240" s="9">
        <v>60</v>
      </c>
      <c r="Y240">
        <v>8745</v>
      </c>
      <c r="Z240" s="8">
        <v>2623.5</v>
      </c>
      <c r="AA240" s="8">
        <v>11368.5</v>
      </c>
      <c r="AB240" s="10">
        <f t="shared" si="9"/>
        <v>2131.5</v>
      </c>
      <c r="AE240" t="str">
        <f t="shared" si="10"/>
        <v/>
      </c>
      <c r="AF240">
        <f t="shared" si="11"/>
        <v>11368.5</v>
      </c>
    </row>
    <row r="241" spans="1:33" x14ac:dyDescent="0.55000000000000004">
      <c r="A241" s="16">
        <v>1071</v>
      </c>
      <c r="B241" t="s">
        <v>552</v>
      </c>
      <c r="C241" t="s">
        <v>733</v>
      </c>
      <c r="D241" s="6" t="s">
        <v>740</v>
      </c>
      <c r="E241" s="9" t="s">
        <v>741</v>
      </c>
      <c r="F241" s="9" t="s">
        <v>742</v>
      </c>
      <c r="G241" s="14" t="s">
        <v>141</v>
      </c>
      <c r="S241" s="13">
        <v>42000</v>
      </c>
      <c r="T241" s="13">
        <v>42000</v>
      </c>
      <c r="U241" s="13">
        <v>56000</v>
      </c>
      <c r="V241" s="9">
        <v>225</v>
      </c>
      <c r="W241" s="15">
        <v>2</v>
      </c>
      <c r="X241" s="9">
        <v>225</v>
      </c>
      <c r="Y241">
        <v>32793.75</v>
      </c>
      <c r="Z241" s="8">
        <v>9838.125</v>
      </c>
      <c r="AA241" s="8">
        <v>42631.875</v>
      </c>
      <c r="AB241" s="10">
        <f t="shared" si="9"/>
        <v>-631.875</v>
      </c>
      <c r="AE241" t="str">
        <f t="shared" si="10"/>
        <v/>
      </c>
      <c r="AF241">
        <f t="shared" si="11"/>
        <v>42631.875</v>
      </c>
    </row>
    <row r="242" spans="1:33" ht="54" x14ac:dyDescent="0.55000000000000004">
      <c r="A242" s="16">
        <v>1065</v>
      </c>
      <c r="B242" t="s">
        <v>552</v>
      </c>
      <c r="C242" t="s">
        <v>743</v>
      </c>
      <c r="D242" s="6" t="s">
        <v>744</v>
      </c>
      <c r="E242" s="25" t="s">
        <v>745</v>
      </c>
      <c r="F242" s="25" t="s">
        <v>745</v>
      </c>
      <c r="G242" s="1"/>
      <c r="H242" s="26" t="s">
        <v>40</v>
      </c>
      <c r="S242">
        <v>95000</v>
      </c>
      <c r="T242">
        <v>95000</v>
      </c>
      <c r="U242" s="8">
        <v>95000</v>
      </c>
      <c r="V242" s="18"/>
      <c r="W242">
        <v>2</v>
      </c>
      <c r="X242" s="7">
        <v>225</v>
      </c>
      <c r="Y242">
        <v>32793.75</v>
      </c>
      <c r="Z242" s="8">
        <v>9838.125</v>
      </c>
      <c r="AA242" s="8">
        <v>42631.875</v>
      </c>
      <c r="AB242" s="10">
        <f t="shared" si="9"/>
        <v>52368.125</v>
      </c>
      <c r="AE242" t="str">
        <f t="shared" si="10"/>
        <v/>
      </c>
      <c r="AF242">
        <f t="shared" si="11"/>
        <v>42631.875</v>
      </c>
    </row>
    <row r="243" spans="1:33" ht="54" x14ac:dyDescent="0.55000000000000004">
      <c r="A243" s="16">
        <v>1070</v>
      </c>
      <c r="B243" t="s">
        <v>552</v>
      </c>
      <c r="C243" t="s">
        <v>743</v>
      </c>
      <c r="D243" s="6" t="s">
        <v>746</v>
      </c>
      <c r="E243" s="25" t="s">
        <v>747</v>
      </c>
      <c r="F243" s="25" t="s">
        <v>747</v>
      </c>
      <c r="G243" s="1"/>
      <c r="H243" s="26" t="s">
        <v>40</v>
      </c>
      <c r="S243">
        <v>90000</v>
      </c>
      <c r="T243">
        <v>90000</v>
      </c>
      <c r="U243" s="8">
        <v>90000</v>
      </c>
      <c r="V243" s="18"/>
      <c r="W243">
        <v>2</v>
      </c>
      <c r="X243" s="7">
        <v>250</v>
      </c>
      <c r="Y243">
        <v>36437.5</v>
      </c>
      <c r="Z243" s="8">
        <v>10931.25</v>
      </c>
      <c r="AA243" s="8">
        <v>47368.75</v>
      </c>
      <c r="AB243" s="10">
        <f t="shared" si="9"/>
        <v>42631.25</v>
      </c>
      <c r="AE243" t="str">
        <f t="shared" si="10"/>
        <v/>
      </c>
      <c r="AF243">
        <f t="shared" si="11"/>
        <v>47368.75</v>
      </c>
    </row>
    <row r="244" spans="1:33" x14ac:dyDescent="0.55000000000000004">
      <c r="A244" s="16">
        <v>1048</v>
      </c>
      <c r="B244" t="s">
        <v>552</v>
      </c>
      <c r="C244" t="s">
        <v>743</v>
      </c>
      <c r="D244" s="6" t="s">
        <v>748</v>
      </c>
      <c r="E244" s="9" t="s">
        <v>749</v>
      </c>
      <c r="F244" s="9" t="s">
        <v>750</v>
      </c>
      <c r="G244" s="14" t="s">
        <v>141</v>
      </c>
      <c r="S244" s="13">
        <v>35000</v>
      </c>
      <c r="T244" s="13">
        <v>35000</v>
      </c>
      <c r="U244" s="13">
        <v>35000</v>
      </c>
      <c r="V244" s="18">
        <v>60</v>
      </c>
      <c r="W244" s="15">
        <v>2</v>
      </c>
      <c r="X244" s="7">
        <v>60</v>
      </c>
      <c r="Y244">
        <v>8745</v>
      </c>
      <c r="Z244" s="8">
        <v>2623.5</v>
      </c>
      <c r="AA244" s="8">
        <v>11368.5</v>
      </c>
      <c r="AB244" s="10">
        <f t="shared" si="9"/>
        <v>23631.5</v>
      </c>
      <c r="AE244" t="str">
        <f t="shared" si="10"/>
        <v/>
      </c>
      <c r="AF244">
        <f t="shared" si="11"/>
        <v>11368.5</v>
      </c>
    </row>
    <row r="245" spans="1:33" x14ac:dyDescent="0.55000000000000004">
      <c r="A245" s="16">
        <v>1049</v>
      </c>
      <c r="B245" t="s">
        <v>552</v>
      </c>
      <c r="C245" t="s">
        <v>743</v>
      </c>
      <c r="D245" s="6" t="s">
        <v>751</v>
      </c>
      <c r="E245" s="9" t="s">
        <v>752</v>
      </c>
      <c r="F245" s="9" t="s">
        <v>753</v>
      </c>
      <c r="G245" s="7"/>
      <c r="S245" s="13"/>
      <c r="T245" s="13"/>
      <c r="U245" s="13"/>
      <c r="V245" s="18">
        <v>180</v>
      </c>
      <c r="W245" s="15">
        <v>2</v>
      </c>
      <c r="X245" s="7">
        <v>180</v>
      </c>
      <c r="Y245">
        <v>26235</v>
      </c>
      <c r="Z245" s="8">
        <v>7870.5</v>
      </c>
      <c r="AA245" s="8">
        <v>34105.5</v>
      </c>
      <c r="AB245" s="10">
        <f t="shared" si="9"/>
        <v>0</v>
      </c>
      <c r="AE245" t="str">
        <f t="shared" si="10"/>
        <v/>
      </c>
      <c r="AF245">
        <f t="shared" si="11"/>
        <v>34105.5</v>
      </c>
    </row>
    <row r="246" spans="1:33" x14ac:dyDescent="0.55000000000000004">
      <c r="A246" s="16">
        <v>1050</v>
      </c>
      <c r="B246" t="s">
        <v>552</v>
      </c>
      <c r="C246" t="s">
        <v>743</v>
      </c>
      <c r="D246" s="6" t="s">
        <v>754</v>
      </c>
      <c r="E246" s="9" t="s">
        <v>755</v>
      </c>
      <c r="F246" s="9" t="s">
        <v>756</v>
      </c>
      <c r="G246" s="14" t="s">
        <v>757</v>
      </c>
      <c r="S246" s="13">
        <v>110000</v>
      </c>
      <c r="T246" s="13">
        <v>110000</v>
      </c>
      <c r="U246" s="13">
        <v>127000</v>
      </c>
      <c r="V246" s="18">
        <v>475</v>
      </c>
      <c r="W246" s="15">
        <v>2</v>
      </c>
      <c r="X246" s="7">
        <v>475</v>
      </c>
      <c r="Y246">
        <v>69231.25</v>
      </c>
      <c r="Z246" s="8">
        <v>20769.375</v>
      </c>
      <c r="AA246" s="8">
        <v>90000.625</v>
      </c>
      <c r="AB246" s="10">
        <f t="shared" si="9"/>
        <v>19999.375</v>
      </c>
      <c r="AE246" t="str">
        <f t="shared" si="10"/>
        <v/>
      </c>
      <c r="AF246">
        <f t="shared" si="11"/>
        <v>90000.625</v>
      </c>
    </row>
    <row r="247" spans="1:33" x14ac:dyDescent="0.55000000000000004">
      <c r="A247" s="16">
        <v>1052</v>
      </c>
      <c r="B247" t="s">
        <v>552</v>
      </c>
      <c r="C247" t="s">
        <v>743</v>
      </c>
      <c r="D247" s="6" t="s">
        <v>758</v>
      </c>
      <c r="E247" s="9" t="s">
        <v>759</v>
      </c>
      <c r="F247" s="9" t="s">
        <v>760</v>
      </c>
      <c r="G247" s="14" t="s">
        <v>141</v>
      </c>
      <c r="S247" s="13">
        <v>24000</v>
      </c>
      <c r="T247" s="13">
        <v>24000</v>
      </c>
      <c r="U247" s="13">
        <v>40000</v>
      </c>
      <c r="V247" s="18">
        <v>175</v>
      </c>
      <c r="W247" s="15">
        <v>2</v>
      </c>
      <c r="X247" s="7">
        <v>175</v>
      </c>
      <c r="Y247">
        <v>25506.25</v>
      </c>
      <c r="Z247" s="8">
        <v>7651.875</v>
      </c>
      <c r="AA247" s="8">
        <v>33158.125</v>
      </c>
      <c r="AB247" s="10">
        <f t="shared" si="9"/>
        <v>-9158.125</v>
      </c>
      <c r="AE247" t="str">
        <f t="shared" si="10"/>
        <v/>
      </c>
      <c r="AF247">
        <f>IF(AG247="ダメージ",S247,IF(AD="","",AA247))</f>
        <v>24000</v>
      </c>
      <c r="AG247" t="s">
        <v>972</v>
      </c>
    </row>
    <row r="248" spans="1:33" x14ac:dyDescent="0.55000000000000004">
      <c r="A248" s="16">
        <v>1053</v>
      </c>
      <c r="B248" t="s">
        <v>552</v>
      </c>
      <c r="C248" t="s">
        <v>743</v>
      </c>
      <c r="D248" s="6" t="s">
        <v>761</v>
      </c>
      <c r="E248" s="9" t="s">
        <v>762</v>
      </c>
      <c r="F248" s="9" t="s">
        <v>763</v>
      </c>
      <c r="G248" s="14" t="s">
        <v>141</v>
      </c>
      <c r="S248" s="13">
        <v>55000</v>
      </c>
      <c r="T248" s="13">
        <v>55000</v>
      </c>
      <c r="U248" s="13">
        <v>55000</v>
      </c>
      <c r="V248" s="18">
        <v>180</v>
      </c>
      <c r="W248" s="15">
        <v>2</v>
      </c>
      <c r="X248" s="7">
        <v>180</v>
      </c>
      <c r="Y248">
        <v>26235</v>
      </c>
      <c r="Z248" s="8">
        <v>7870.5</v>
      </c>
      <c r="AA248" s="8">
        <v>34105.5</v>
      </c>
      <c r="AB248" s="10">
        <f t="shared" si="9"/>
        <v>20894.5</v>
      </c>
      <c r="AE248" t="str">
        <f t="shared" si="10"/>
        <v/>
      </c>
      <c r="AF248">
        <f t="shared" si="11"/>
        <v>34105.5</v>
      </c>
    </row>
    <row r="249" spans="1:33" x14ac:dyDescent="0.55000000000000004">
      <c r="A249" s="16">
        <v>1062</v>
      </c>
      <c r="B249" t="s">
        <v>552</v>
      </c>
      <c r="C249" t="s">
        <v>743</v>
      </c>
      <c r="D249" s="6" t="s">
        <v>764</v>
      </c>
      <c r="E249" s="9" t="s">
        <v>765</v>
      </c>
      <c r="F249" s="9" t="s">
        <v>766</v>
      </c>
      <c r="G249" s="14" t="s">
        <v>141</v>
      </c>
      <c r="S249" s="13">
        <v>72000</v>
      </c>
      <c r="T249" s="13">
        <v>72000</v>
      </c>
      <c r="U249" s="13">
        <v>72000</v>
      </c>
      <c r="V249" s="18">
        <v>225</v>
      </c>
      <c r="W249" s="15">
        <v>2</v>
      </c>
      <c r="X249" s="7">
        <v>225</v>
      </c>
      <c r="Y249">
        <v>32793.75</v>
      </c>
      <c r="Z249" s="8">
        <v>9838.125</v>
      </c>
      <c r="AA249" s="8">
        <v>42631.875</v>
      </c>
      <c r="AB249" s="10">
        <f t="shared" si="9"/>
        <v>29368.125</v>
      </c>
      <c r="AE249" t="str">
        <f t="shared" si="10"/>
        <v/>
      </c>
      <c r="AF249">
        <f t="shared" si="11"/>
        <v>42631.875</v>
      </c>
    </row>
    <row r="250" spans="1:33" x14ac:dyDescent="0.55000000000000004">
      <c r="A250" s="16" t="s">
        <v>767</v>
      </c>
      <c r="B250" t="s">
        <v>552</v>
      </c>
      <c r="C250" t="s">
        <v>743</v>
      </c>
      <c r="D250" s="6" t="s">
        <v>768</v>
      </c>
      <c r="E250" s="9" t="s">
        <v>769</v>
      </c>
      <c r="F250" s="9"/>
      <c r="G250" s="14"/>
      <c r="S250" s="13">
        <v>20000</v>
      </c>
      <c r="T250" s="13">
        <v>20000</v>
      </c>
      <c r="U250" s="13">
        <v>20000</v>
      </c>
      <c r="V250" s="18"/>
      <c r="W250" s="15"/>
      <c r="X250" s="7"/>
      <c r="Z250" s="8"/>
      <c r="AA250" s="8"/>
      <c r="AE250" t="str">
        <f t="shared" si="10"/>
        <v/>
      </c>
      <c r="AF250">
        <f t="shared" si="11"/>
        <v>0</v>
      </c>
    </row>
    <row r="251" spans="1:33" x14ac:dyDescent="0.55000000000000004">
      <c r="A251" s="16"/>
      <c r="B251" t="s">
        <v>552</v>
      </c>
      <c r="C251" t="s">
        <v>743</v>
      </c>
      <c r="D251" s="6" t="s">
        <v>770</v>
      </c>
      <c r="E251" s="9" t="s">
        <v>771</v>
      </c>
      <c r="F251" s="9"/>
      <c r="G251" s="14"/>
      <c r="S251" s="13">
        <v>11200</v>
      </c>
      <c r="T251" s="13">
        <v>11200</v>
      </c>
      <c r="U251" s="13">
        <v>16000</v>
      </c>
      <c r="V251" s="18"/>
      <c r="W251" s="15"/>
      <c r="X251" s="7"/>
      <c r="Z251" s="8"/>
      <c r="AA251" s="8"/>
      <c r="AE251" t="str">
        <f t="shared" si="10"/>
        <v/>
      </c>
      <c r="AF251">
        <f t="shared" si="11"/>
        <v>0</v>
      </c>
    </row>
    <row r="252" spans="1:33" x14ac:dyDescent="0.55000000000000004">
      <c r="A252" s="16"/>
      <c r="B252" t="s">
        <v>552</v>
      </c>
      <c r="C252" t="s">
        <v>743</v>
      </c>
      <c r="D252" s="6" t="s">
        <v>772</v>
      </c>
      <c r="E252" s="9" t="s">
        <v>773</v>
      </c>
      <c r="F252" s="9"/>
      <c r="G252" s="14"/>
      <c r="S252" s="13">
        <v>8400</v>
      </c>
      <c r="T252" s="13">
        <v>8400</v>
      </c>
      <c r="U252" s="13">
        <v>12000</v>
      </c>
      <c r="V252" s="18"/>
      <c r="W252" s="15"/>
      <c r="X252" s="7"/>
      <c r="Z252" s="8"/>
      <c r="AA252" s="8"/>
      <c r="AE252" t="str">
        <f t="shared" si="10"/>
        <v/>
      </c>
      <c r="AF252">
        <f t="shared" si="11"/>
        <v>0</v>
      </c>
    </row>
    <row r="253" spans="1:33" x14ac:dyDescent="0.55000000000000004">
      <c r="A253" s="16">
        <v>1059</v>
      </c>
      <c r="B253" t="s">
        <v>552</v>
      </c>
      <c r="C253" t="s">
        <v>774</v>
      </c>
      <c r="D253" s="6" t="s">
        <v>775</v>
      </c>
      <c r="E253" s="9" t="s">
        <v>776</v>
      </c>
      <c r="F253" s="9" t="s">
        <v>777</v>
      </c>
      <c r="G253" s="7"/>
      <c r="S253" s="13"/>
      <c r="T253" s="13">
        <v>100000</v>
      </c>
      <c r="U253" s="13">
        <v>100000</v>
      </c>
      <c r="V253" s="18">
        <v>350</v>
      </c>
      <c r="W253" s="15">
        <v>2</v>
      </c>
      <c r="X253" s="7">
        <v>350</v>
      </c>
      <c r="Y253">
        <v>51012.5</v>
      </c>
      <c r="Z253" s="8">
        <v>15303.75</v>
      </c>
      <c r="AA253" s="8">
        <v>66316.25</v>
      </c>
      <c r="AB253" s="10">
        <f t="shared" si="9"/>
        <v>0</v>
      </c>
      <c r="AC253" t="s">
        <v>778</v>
      </c>
      <c r="AE253" t="str">
        <f t="shared" si="10"/>
        <v/>
      </c>
      <c r="AF253">
        <f>IF(AG253="ダメージ",S253,IF(AD="","",AA253))</f>
        <v>0</v>
      </c>
      <c r="AG253" t="s">
        <v>972</v>
      </c>
    </row>
    <row r="254" spans="1:33" x14ac:dyDescent="0.55000000000000004">
      <c r="A254" s="16">
        <v>1060</v>
      </c>
      <c r="B254" t="s">
        <v>552</v>
      </c>
      <c r="C254" t="s">
        <v>774</v>
      </c>
      <c r="D254" s="6" t="s">
        <v>779</v>
      </c>
      <c r="E254" s="9" t="s">
        <v>780</v>
      </c>
      <c r="F254" s="9" t="s">
        <v>781</v>
      </c>
      <c r="G254" s="7"/>
      <c r="S254" s="13"/>
      <c r="T254" s="13"/>
      <c r="U254" s="13"/>
      <c r="V254" s="18">
        <v>450</v>
      </c>
      <c r="W254" s="15">
        <v>2</v>
      </c>
      <c r="X254" s="7">
        <v>450</v>
      </c>
      <c r="Y254">
        <v>65587.5</v>
      </c>
      <c r="Z254" s="8">
        <v>19676.25</v>
      </c>
      <c r="AA254" s="8">
        <v>85263.75</v>
      </c>
      <c r="AB254" s="10">
        <f t="shared" si="9"/>
        <v>0</v>
      </c>
      <c r="AE254" t="str">
        <f t="shared" si="10"/>
        <v/>
      </c>
      <c r="AF254">
        <f>IF(AG254="ダメージ",S254,IF(AD="","",AA254))</f>
        <v>0</v>
      </c>
      <c r="AG254" t="s">
        <v>972</v>
      </c>
    </row>
    <row r="255" spans="1:33" x14ac:dyDescent="0.55000000000000004">
      <c r="A255" s="16">
        <v>1061</v>
      </c>
      <c r="B255" t="s">
        <v>552</v>
      </c>
      <c r="C255" t="s">
        <v>774</v>
      </c>
      <c r="D255" s="6" t="s">
        <v>782</v>
      </c>
      <c r="E255" s="9" t="s">
        <v>783</v>
      </c>
      <c r="F255" s="9" t="s">
        <v>781</v>
      </c>
      <c r="G255" s="7"/>
      <c r="S255" s="13"/>
      <c r="T255" s="13"/>
      <c r="U255" s="13"/>
      <c r="V255" s="18">
        <v>450</v>
      </c>
      <c r="W255" s="15">
        <v>2</v>
      </c>
      <c r="X255" s="7">
        <v>450</v>
      </c>
      <c r="Y255">
        <v>65587.5</v>
      </c>
      <c r="Z255" s="8">
        <v>19676.25</v>
      </c>
      <c r="AA255" s="8">
        <v>85263.75</v>
      </c>
      <c r="AB255" s="10">
        <f t="shared" si="9"/>
        <v>0</v>
      </c>
      <c r="AE255" t="str">
        <f t="shared" si="10"/>
        <v/>
      </c>
      <c r="AF255">
        <f>IF(AG255="ダメージ",S255,IF(AD="","",AA255))</f>
        <v>0</v>
      </c>
      <c r="AG255" t="s">
        <v>972</v>
      </c>
    </row>
    <row r="256" spans="1:33" x14ac:dyDescent="0.55000000000000004">
      <c r="A256" s="16">
        <v>1067</v>
      </c>
      <c r="B256" t="s">
        <v>552</v>
      </c>
      <c r="C256" t="s">
        <v>774</v>
      </c>
      <c r="D256" s="6" t="s">
        <v>784</v>
      </c>
      <c r="E256" s="9" t="s">
        <v>785</v>
      </c>
      <c r="F256" s="9" t="s">
        <v>786</v>
      </c>
      <c r="G256" s="7"/>
      <c r="S256" s="13">
        <v>39000</v>
      </c>
      <c r="T256" s="13">
        <v>39000</v>
      </c>
      <c r="U256" s="13">
        <v>39000</v>
      </c>
      <c r="V256" s="18">
        <v>65</v>
      </c>
      <c r="W256" s="15">
        <v>2</v>
      </c>
      <c r="X256" s="7">
        <v>65</v>
      </c>
      <c r="Y256">
        <v>9473.75</v>
      </c>
      <c r="Z256" s="8">
        <v>2842.125</v>
      </c>
      <c r="AA256" s="8">
        <v>12315.875</v>
      </c>
      <c r="AB256" s="10">
        <f t="shared" si="9"/>
        <v>26684.125</v>
      </c>
      <c r="AE256" t="str">
        <f t="shared" si="10"/>
        <v/>
      </c>
      <c r="AF256">
        <f t="shared" si="11"/>
        <v>12315.875</v>
      </c>
    </row>
    <row r="257" spans="1:32" x14ac:dyDescent="0.55000000000000004">
      <c r="A257" s="16">
        <v>1086</v>
      </c>
      <c r="B257" t="s">
        <v>552</v>
      </c>
      <c r="C257" t="s">
        <v>774</v>
      </c>
      <c r="D257" s="6" t="s">
        <v>787</v>
      </c>
      <c r="E257" s="9" t="s">
        <v>788</v>
      </c>
      <c r="F257" s="9" t="s">
        <v>789</v>
      </c>
      <c r="G257" s="7"/>
      <c r="S257" s="13">
        <v>11000</v>
      </c>
      <c r="T257" s="13">
        <v>11000</v>
      </c>
      <c r="U257" s="13">
        <v>9500</v>
      </c>
      <c r="V257" s="18">
        <v>50</v>
      </c>
      <c r="W257" s="15">
        <v>2</v>
      </c>
      <c r="X257" s="7">
        <v>50</v>
      </c>
      <c r="Y257">
        <v>7287.5</v>
      </c>
      <c r="Z257" s="8">
        <v>2186.25</v>
      </c>
      <c r="AA257" s="8">
        <v>9473.75</v>
      </c>
      <c r="AB257" s="10">
        <f t="shared" si="9"/>
        <v>1526.25</v>
      </c>
      <c r="AE257" t="str">
        <f t="shared" si="10"/>
        <v/>
      </c>
      <c r="AF257">
        <f t="shared" si="11"/>
        <v>9473.75</v>
      </c>
    </row>
    <row r="258" spans="1:32" x14ac:dyDescent="0.55000000000000004">
      <c r="A258" s="9" t="s">
        <v>790</v>
      </c>
      <c r="B258" t="s">
        <v>552</v>
      </c>
      <c r="C258" t="s">
        <v>791</v>
      </c>
      <c r="D258" s="6" t="s">
        <v>792</v>
      </c>
      <c r="E258" s="9" t="s">
        <v>793</v>
      </c>
      <c r="F258" s="9" t="s">
        <v>794</v>
      </c>
      <c r="H258" t="s">
        <v>141</v>
      </c>
      <c r="S258" s="8">
        <v>8800</v>
      </c>
      <c r="U258" s="8">
        <v>8800</v>
      </c>
      <c r="V258" s="18">
        <v>10030</v>
      </c>
      <c r="W258">
        <v>1</v>
      </c>
      <c r="X258" s="7">
        <v>30</v>
      </c>
      <c r="Y258" s="13">
        <v>5040</v>
      </c>
      <c r="Z258" s="8">
        <v>5846.4</v>
      </c>
      <c r="AA258" s="8">
        <v>10886.4</v>
      </c>
      <c r="AB258" s="10">
        <f t="shared" si="9"/>
        <v>-2086.3999999999996</v>
      </c>
      <c r="AE258" t="str">
        <f t="shared" si="10"/>
        <v/>
      </c>
      <c r="AF258">
        <f t="shared" si="11"/>
        <v>10886.4</v>
      </c>
    </row>
    <row r="259" spans="1:32" x14ac:dyDescent="0.55000000000000004">
      <c r="A259" s="9" t="s">
        <v>795</v>
      </c>
      <c r="B259" t="s">
        <v>552</v>
      </c>
      <c r="C259" t="s">
        <v>791</v>
      </c>
      <c r="D259" s="6" t="s">
        <v>796</v>
      </c>
      <c r="E259" s="9" t="s">
        <v>797</v>
      </c>
      <c r="F259" s="9" t="s">
        <v>798</v>
      </c>
      <c r="G259" s="7"/>
      <c r="S259" s="13">
        <v>5100</v>
      </c>
      <c r="T259" s="13">
        <v>5100</v>
      </c>
      <c r="U259" s="13">
        <v>5100</v>
      </c>
      <c r="V259" s="18">
        <v>20008</v>
      </c>
      <c r="W259" s="15">
        <v>2</v>
      </c>
      <c r="X259" s="7">
        <v>8</v>
      </c>
      <c r="Y259">
        <v>1166</v>
      </c>
      <c r="Z259" s="8">
        <v>349.8</v>
      </c>
      <c r="AA259" s="8">
        <v>1515.8</v>
      </c>
      <c r="AB259" s="10">
        <f t="shared" si="9"/>
        <v>3584.2</v>
      </c>
      <c r="AD259">
        <v>5100</v>
      </c>
      <c r="AE259">
        <f t="shared" ref="AE259:AE322" si="12">IF(AD259="","",AA259)</f>
        <v>1515.8</v>
      </c>
      <c r="AF259" t="str">
        <f t="shared" ref="AF259:AF322" si="13">IF(AE259="",AA259,"")</f>
        <v/>
      </c>
    </row>
    <row r="260" spans="1:32" x14ac:dyDescent="0.55000000000000004">
      <c r="A260" s="9" t="s">
        <v>795</v>
      </c>
      <c r="B260" t="s">
        <v>552</v>
      </c>
      <c r="C260" t="s">
        <v>791</v>
      </c>
      <c r="D260" s="6" t="s">
        <v>796</v>
      </c>
      <c r="E260" s="9" t="s">
        <v>797</v>
      </c>
      <c r="F260" s="9"/>
      <c r="G260" s="7"/>
      <c r="S260" s="13">
        <v>5100</v>
      </c>
      <c r="T260" s="13">
        <v>5100</v>
      </c>
      <c r="U260" s="13">
        <v>5100</v>
      </c>
      <c r="V260" s="18">
        <v>20008</v>
      </c>
      <c r="W260" s="15">
        <v>2</v>
      </c>
      <c r="X260" s="9">
        <v>8</v>
      </c>
      <c r="Y260">
        <v>1166</v>
      </c>
      <c r="Z260" s="8">
        <v>349.8</v>
      </c>
      <c r="AA260" s="8">
        <v>1515.8</v>
      </c>
      <c r="AB260" s="10">
        <f t="shared" si="9"/>
        <v>3584.2</v>
      </c>
      <c r="AD260">
        <v>4290</v>
      </c>
      <c r="AE260">
        <f t="shared" si="12"/>
        <v>1515.8</v>
      </c>
      <c r="AF260" t="str">
        <f t="shared" si="13"/>
        <v/>
      </c>
    </row>
    <row r="261" spans="1:32" x14ac:dyDescent="0.55000000000000004">
      <c r="A261" s="9" t="s">
        <v>795</v>
      </c>
      <c r="B261" t="s">
        <v>552</v>
      </c>
      <c r="C261" t="s">
        <v>791</v>
      </c>
      <c r="D261" s="6" t="s">
        <v>796</v>
      </c>
      <c r="E261" s="9" t="s">
        <v>797</v>
      </c>
      <c r="F261" s="9"/>
      <c r="G261" s="7"/>
      <c r="S261" s="13">
        <v>5100</v>
      </c>
      <c r="T261" s="13">
        <v>5100</v>
      </c>
      <c r="U261" s="13">
        <v>5100</v>
      </c>
      <c r="V261" s="18">
        <v>20008</v>
      </c>
      <c r="W261" s="15">
        <v>2</v>
      </c>
      <c r="X261" s="9">
        <v>8</v>
      </c>
      <c r="Y261">
        <v>1166</v>
      </c>
      <c r="Z261" s="8">
        <v>349.8</v>
      </c>
      <c r="AA261" s="8">
        <v>1515.8</v>
      </c>
      <c r="AB261" s="10">
        <f t="shared" si="9"/>
        <v>3584.2</v>
      </c>
      <c r="AE261" t="str">
        <f t="shared" si="12"/>
        <v/>
      </c>
      <c r="AF261">
        <f t="shared" si="13"/>
        <v>1515.8</v>
      </c>
    </row>
    <row r="262" spans="1:32" x14ac:dyDescent="0.55000000000000004">
      <c r="A262" s="9" t="s">
        <v>799</v>
      </c>
      <c r="B262" t="s">
        <v>552</v>
      </c>
      <c r="C262" t="s">
        <v>791</v>
      </c>
      <c r="D262" s="6" t="s">
        <v>800</v>
      </c>
      <c r="E262" s="9" t="s">
        <v>801</v>
      </c>
      <c r="F262" s="9"/>
      <c r="G262" s="7"/>
      <c r="S262" s="13">
        <v>4700</v>
      </c>
      <c r="T262" s="13">
        <v>4700</v>
      </c>
      <c r="U262" s="13">
        <v>4700</v>
      </c>
      <c r="V262" s="18">
        <v>20008</v>
      </c>
      <c r="W262" s="15">
        <v>2</v>
      </c>
      <c r="X262" s="9">
        <v>8</v>
      </c>
      <c r="Y262">
        <v>1166</v>
      </c>
      <c r="Z262" s="8">
        <v>349.8</v>
      </c>
      <c r="AA262" s="8">
        <v>1515.8</v>
      </c>
      <c r="AB262" s="10">
        <f t="shared" si="9"/>
        <v>3184.2</v>
      </c>
      <c r="AD262">
        <v>4200</v>
      </c>
      <c r="AE262">
        <f t="shared" si="12"/>
        <v>1515.8</v>
      </c>
      <c r="AF262" t="str">
        <f t="shared" si="13"/>
        <v/>
      </c>
    </row>
    <row r="263" spans="1:32" x14ac:dyDescent="0.55000000000000004">
      <c r="A263" s="9" t="s">
        <v>799</v>
      </c>
      <c r="B263" t="s">
        <v>552</v>
      </c>
      <c r="C263" t="s">
        <v>791</v>
      </c>
      <c r="D263" s="6" t="s">
        <v>800</v>
      </c>
      <c r="E263" s="9" t="s">
        <v>801</v>
      </c>
      <c r="F263" s="9"/>
      <c r="G263" s="7"/>
      <c r="S263" s="13">
        <v>4700</v>
      </c>
      <c r="T263" s="13">
        <v>4700</v>
      </c>
      <c r="U263" s="13">
        <v>4700</v>
      </c>
      <c r="V263" s="18">
        <v>20008</v>
      </c>
      <c r="W263" s="15">
        <v>2</v>
      </c>
      <c r="X263" s="9">
        <v>8</v>
      </c>
      <c r="Y263">
        <v>1166</v>
      </c>
      <c r="Z263" s="8">
        <v>349.8</v>
      </c>
      <c r="AA263" s="8">
        <v>1515.8</v>
      </c>
      <c r="AB263" s="10">
        <f t="shared" si="9"/>
        <v>3184.2</v>
      </c>
      <c r="AE263" t="str">
        <f t="shared" si="12"/>
        <v/>
      </c>
      <c r="AF263">
        <f t="shared" si="13"/>
        <v>1515.8</v>
      </c>
    </row>
    <row r="264" spans="1:32" x14ac:dyDescent="0.55000000000000004">
      <c r="A264" s="9" t="s">
        <v>802</v>
      </c>
      <c r="B264" t="s">
        <v>552</v>
      </c>
      <c r="C264" t="s">
        <v>791</v>
      </c>
      <c r="D264" s="6" t="s">
        <v>803</v>
      </c>
      <c r="E264" s="9" t="s">
        <v>804</v>
      </c>
      <c r="F264" s="9"/>
      <c r="G264" s="7"/>
      <c r="S264" s="13">
        <v>4200</v>
      </c>
      <c r="T264" s="13">
        <v>4200</v>
      </c>
      <c r="U264" s="13">
        <v>4200</v>
      </c>
      <c r="V264" s="9">
        <v>20008</v>
      </c>
      <c r="W264" s="15">
        <v>2</v>
      </c>
      <c r="X264" s="9">
        <v>8</v>
      </c>
      <c r="Y264">
        <v>1166</v>
      </c>
      <c r="Z264" s="8">
        <v>349.8</v>
      </c>
      <c r="AA264" s="8">
        <v>1515.8</v>
      </c>
      <c r="AB264" s="10">
        <f t="shared" si="9"/>
        <v>2684.2</v>
      </c>
      <c r="AD264">
        <v>4200</v>
      </c>
      <c r="AE264">
        <f t="shared" si="12"/>
        <v>1515.8</v>
      </c>
      <c r="AF264" t="str">
        <f t="shared" si="13"/>
        <v/>
      </c>
    </row>
    <row r="265" spans="1:32" x14ac:dyDescent="0.55000000000000004">
      <c r="A265" s="9" t="s">
        <v>802</v>
      </c>
      <c r="B265" t="s">
        <v>552</v>
      </c>
      <c r="C265" t="s">
        <v>791</v>
      </c>
      <c r="D265" s="6" t="s">
        <v>803</v>
      </c>
      <c r="E265" s="9" t="s">
        <v>804</v>
      </c>
      <c r="F265" s="9"/>
      <c r="G265" s="7"/>
      <c r="S265" s="13">
        <v>4200</v>
      </c>
      <c r="T265" s="13">
        <v>4200</v>
      </c>
      <c r="U265" s="13">
        <v>4200</v>
      </c>
      <c r="V265" s="9">
        <v>20008</v>
      </c>
      <c r="W265" s="15">
        <v>2</v>
      </c>
      <c r="X265" s="9">
        <v>8</v>
      </c>
      <c r="Y265">
        <v>1166</v>
      </c>
      <c r="Z265" s="8">
        <v>349.8</v>
      </c>
      <c r="AA265" s="8">
        <v>1515.8</v>
      </c>
      <c r="AB265" s="10">
        <f t="shared" ref="AB265:AB322" si="14">IF(S265="",0,S265-AA265)</f>
        <v>2684.2</v>
      </c>
      <c r="AE265" t="str">
        <f t="shared" si="12"/>
        <v/>
      </c>
      <c r="AF265">
        <f t="shared" si="13"/>
        <v>1515.8</v>
      </c>
    </row>
    <row r="266" spans="1:32" x14ac:dyDescent="0.55000000000000004">
      <c r="A266" s="9" t="s">
        <v>802</v>
      </c>
      <c r="B266" t="s">
        <v>552</v>
      </c>
      <c r="C266" t="s">
        <v>791</v>
      </c>
      <c r="D266" s="6" t="s">
        <v>805</v>
      </c>
      <c r="E266" s="9" t="s">
        <v>804</v>
      </c>
      <c r="F266" s="9"/>
      <c r="G266" s="7"/>
      <c r="S266" s="13">
        <v>4200</v>
      </c>
      <c r="T266" s="13">
        <v>4200</v>
      </c>
      <c r="U266" s="13">
        <v>4200</v>
      </c>
      <c r="V266" s="9">
        <v>20008</v>
      </c>
      <c r="W266" s="15">
        <v>2</v>
      </c>
      <c r="X266" s="9">
        <v>8</v>
      </c>
      <c r="Y266">
        <v>1166</v>
      </c>
      <c r="Z266" s="8">
        <v>349.8</v>
      </c>
      <c r="AA266" s="8">
        <v>1515.8</v>
      </c>
      <c r="AB266" s="10">
        <f t="shared" si="14"/>
        <v>2684.2</v>
      </c>
      <c r="AD266">
        <v>3000</v>
      </c>
      <c r="AE266">
        <f t="shared" si="12"/>
        <v>1515.8</v>
      </c>
      <c r="AF266" t="str">
        <f t="shared" si="13"/>
        <v/>
      </c>
    </row>
    <row r="267" spans="1:32" x14ac:dyDescent="0.55000000000000004">
      <c r="A267" s="9" t="s">
        <v>806</v>
      </c>
      <c r="B267" t="s">
        <v>552</v>
      </c>
      <c r="C267" t="s">
        <v>791</v>
      </c>
      <c r="D267" s="6" t="s">
        <v>807</v>
      </c>
      <c r="E267" s="9" t="s">
        <v>808</v>
      </c>
      <c r="F267" s="9" t="s">
        <v>809</v>
      </c>
      <c r="G267" s="7"/>
      <c r="H267" s="14" t="s">
        <v>40</v>
      </c>
      <c r="S267" s="13">
        <v>7200</v>
      </c>
      <c r="T267" s="13">
        <v>7200</v>
      </c>
      <c r="U267" s="13">
        <v>7200</v>
      </c>
      <c r="V267" s="9">
        <v>20015</v>
      </c>
      <c r="W267" s="15">
        <v>2</v>
      </c>
      <c r="X267" s="9">
        <v>15</v>
      </c>
      <c r="Y267">
        <v>2186.25</v>
      </c>
      <c r="Z267" s="8">
        <v>655.875</v>
      </c>
      <c r="AA267" s="8">
        <v>2842.125</v>
      </c>
      <c r="AB267" s="10">
        <f t="shared" si="14"/>
        <v>4357.875</v>
      </c>
      <c r="AE267" t="str">
        <f t="shared" si="12"/>
        <v/>
      </c>
      <c r="AF267">
        <f t="shared" si="13"/>
        <v>2842.125</v>
      </c>
    </row>
    <row r="268" spans="1:32" x14ac:dyDescent="0.55000000000000004">
      <c r="A268" s="9" t="s">
        <v>806</v>
      </c>
      <c r="B268" t="s">
        <v>552</v>
      </c>
      <c r="C268" t="s">
        <v>791</v>
      </c>
      <c r="D268" s="6" t="s">
        <v>807</v>
      </c>
      <c r="E268" s="9" t="s">
        <v>808</v>
      </c>
      <c r="F268" s="9"/>
      <c r="G268" s="7"/>
      <c r="S268" s="13">
        <v>7200</v>
      </c>
      <c r="T268" s="13">
        <v>7200</v>
      </c>
      <c r="U268" s="13">
        <v>7200</v>
      </c>
      <c r="V268" s="9">
        <v>20015</v>
      </c>
      <c r="W268" s="15">
        <v>2</v>
      </c>
      <c r="X268" s="9">
        <v>15</v>
      </c>
      <c r="Y268">
        <v>2186.25</v>
      </c>
      <c r="Z268" s="8">
        <v>655.875</v>
      </c>
      <c r="AA268" s="8">
        <v>2842.125</v>
      </c>
      <c r="AB268" s="10">
        <f t="shared" si="14"/>
        <v>4357.875</v>
      </c>
      <c r="AE268" t="str">
        <f t="shared" si="12"/>
        <v/>
      </c>
      <c r="AF268">
        <f t="shared" si="13"/>
        <v>2842.125</v>
      </c>
    </row>
    <row r="269" spans="1:32" x14ac:dyDescent="0.55000000000000004">
      <c r="A269" s="9" t="s">
        <v>806</v>
      </c>
      <c r="B269" t="s">
        <v>552</v>
      </c>
      <c r="C269" t="s">
        <v>791</v>
      </c>
      <c r="D269" s="6" t="s">
        <v>807</v>
      </c>
      <c r="E269" s="9" t="s">
        <v>808</v>
      </c>
      <c r="F269" s="9"/>
      <c r="G269" s="7"/>
      <c r="S269" s="13">
        <v>7200</v>
      </c>
      <c r="T269" s="13">
        <v>7200</v>
      </c>
      <c r="U269" s="13">
        <v>7200</v>
      </c>
      <c r="V269" s="9">
        <v>20015</v>
      </c>
      <c r="W269" s="15">
        <v>2</v>
      </c>
      <c r="X269" s="9">
        <v>15</v>
      </c>
      <c r="Y269">
        <v>2186.25</v>
      </c>
      <c r="Z269" s="8">
        <v>655.875</v>
      </c>
      <c r="AA269" s="8">
        <v>2842.125</v>
      </c>
      <c r="AB269" s="10">
        <f t="shared" si="14"/>
        <v>4357.875</v>
      </c>
      <c r="AE269" t="str">
        <f t="shared" si="12"/>
        <v/>
      </c>
      <c r="AF269">
        <f t="shared" si="13"/>
        <v>2842.125</v>
      </c>
    </row>
    <row r="270" spans="1:32" x14ac:dyDescent="0.55000000000000004">
      <c r="A270" s="9" t="s">
        <v>810</v>
      </c>
      <c r="B270" t="s">
        <v>552</v>
      </c>
      <c r="C270" t="s">
        <v>791</v>
      </c>
      <c r="D270" s="6" t="s">
        <v>811</v>
      </c>
      <c r="E270" s="9" t="s">
        <v>812</v>
      </c>
      <c r="F270" s="9"/>
      <c r="G270" s="7"/>
      <c r="H270" s="14" t="s">
        <v>40</v>
      </c>
      <c r="S270" s="13">
        <v>5300</v>
      </c>
      <c r="T270" s="13">
        <v>6500</v>
      </c>
      <c r="U270" s="13">
        <v>6500</v>
      </c>
      <c r="V270" s="9">
        <v>20015</v>
      </c>
      <c r="W270" s="15">
        <v>2</v>
      </c>
      <c r="X270" s="9">
        <v>15</v>
      </c>
      <c r="Y270">
        <v>2186.25</v>
      </c>
      <c r="Z270" s="8">
        <v>655.875</v>
      </c>
      <c r="AA270" s="8">
        <v>2842.125</v>
      </c>
      <c r="AB270" s="10">
        <f t="shared" si="14"/>
        <v>2457.875</v>
      </c>
      <c r="AE270" t="str">
        <f t="shared" si="12"/>
        <v/>
      </c>
      <c r="AF270">
        <f t="shared" si="13"/>
        <v>2842.125</v>
      </c>
    </row>
    <row r="271" spans="1:32" x14ac:dyDescent="0.55000000000000004">
      <c r="A271" s="9" t="s">
        <v>810</v>
      </c>
      <c r="B271" t="s">
        <v>552</v>
      </c>
      <c r="C271" t="s">
        <v>791</v>
      </c>
      <c r="D271" s="6" t="s">
        <v>811</v>
      </c>
      <c r="E271" s="9" t="s">
        <v>812</v>
      </c>
      <c r="F271" s="9"/>
      <c r="G271" s="7"/>
      <c r="S271" s="13">
        <v>5300</v>
      </c>
      <c r="T271" s="13">
        <v>6500</v>
      </c>
      <c r="U271" s="13">
        <v>6500</v>
      </c>
      <c r="V271" s="9">
        <v>20015</v>
      </c>
      <c r="W271" s="15">
        <v>2</v>
      </c>
      <c r="X271" s="9">
        <v>15</v>
      </c>
      <c r="Y271">
        <v>2186.25</v>
      </c>
      <c r="Z271" s="8">
        <v>655.875</v>
      </c>
      <c r="AA271" s="8">
        <v>2842.125</v>
      </c>
      <c r="AB271" s="10">
        <f t="shared" si="14"/>
        <v>2457.875</v>
      </c>
      <c r="AE271" t="str">
        <f t="shared" si="12"/>
        <v/>
      </c>
      <c r="AF271">
        <f t="shared" si="13"/>
        <v>2842.125</v>
      </c>
    </row>
    <row r="272" spans="1:32" x14ac:dyDescent="0.55000000000000004">
      <c r="A272" s="9" t="s">
        <v>810</v>
      </c>
      <c r="B272" t="s">
        <v>552</v>
      </c>
      <c r="C272" t="s">
        <v>791</v>
      </c>
      <c r="D272" s="6" t="s">
        <v>813</v>
      </c>
      <c r="E272" s="9" t="s">
        <v>812</v>
      </c>
      <c r="F272" s="9"/>
      <c r="G272" s="7"/>
      <c r="S272" s="13">
        <v>6500</v>
      </c>
      <c r="T272" s="13">
        <v>6500</v>
      </c>
      <c r="U272" s="13">
        <v>6500</v>
      </c>
      <c r="V272" s="9">
        <v>20015</v>
      </c>
      <c r="W272" s="15">
        <v>2</v>
      </c>
      <c r="X272" s="9">
        <v>15</v>
      </c>
      <c r="Y272">
        <v>2186.25</v>
      </c>
      <c r="Z272" s="8">
        <v>655.875</v>
      </c>
      <c r="AA272" s="8">
        <v>2842.125</v>
      </c>
      <c r="AB272" s="10">
        <f t="shared" si="14"/>
        <v>3657.875</v>
      </c>
      <c r="AE272" t="str">
        <f t="shared" si="12"/>
        <v/>
      </c>
      <c r="AF272">
        <f t="shared" si="13"/>
        <v>2842.125</v>
      </c>
    </row>
    <row r="273" spans="1:32" x14ac:dyDescent="0.55000000000000004">
      <c r="A273" s="9" t="s">
        <v>810</v>
      </c>
      <c r="B273" t="s">
        <v>552</v>
      </c>
      <c r="C273" t="s">
        <v>791</v>
      </c>
      <c r="D273" s="6" t="s">
        <v>813</v>
      </c>
      <c r="E273" s="9" t="s">
        <v>812</v>
      </c>
      <c r="F273" s="9"/>
      <c r="G273" s="7"/>
      <c r="S273" s="13">
        <v>6500</v>
      </c>
      <c r="T273" s="13">
        <v>6500</v>
      </c>
      <c r="U273" s="13">
        <v>6500</v>
      </c>
      <c r="V273" s="9">
        <v>20015</v>
      </c>
      <c r="W273" s="15">
        <v>2</v>
      </c>
      <c r="X273" s="9">
        <v>15</v>
      </c>
      <c r="Y273">
        <v>2186.25</v>
      </c>
      <c r="Z273" s="8">
        <v>655.875</v>
      </c>
      <c r="AA273" s="8">
        <v>2842.125</v>
      </c>
      <c r="AB273" s="10">
        <f t="shared" si="14"/>
        <v>3657.875</v>
      </c>
      <c r="AE273" t="str">
        <f t="shared" si="12"/>
        <v/>
      </c>
      <c r="AF273">
        <f t="shared" si="13"/>
        <v>2842.125</v>
      </c>
    </row>
    <row r="274" spans="1:32" x14ac:dyDescent="0.55000000000000004">
      <c r="A274" s="9" t="s">
        <v>810</v>
      </c>
      <c r="B274" t="s">
        <v>552</v>
      </c>
      <c r="C274" t="s">
        <v>791</v>
      </c>
      <c r="D274" s="6" t="s">
        <v>813</v>
      </c>
      <c r="E274" s="9" t="s">
        <v>812</v>
      </c>
      <c r="F274" s="9"/>
      <c r="G274" s="7"/>
      <c r="S274" s="13">
        <v>6500</v>
      </c>
      <c r="T274" s="13">
        <v>6500</v>
      </c>
      <c r="U274" s="13">
        <v>6500</v>
      </c>
      <c r="V274" s="9">
        <v>20015</v>
      </c>
      <c r="W274" s="15">
        <v>2</v>
      </c>
      <c r="X274" s="9">
        <v>15</v>
      </c>
      <c r="Y274">
        <v>2186.25</v>
      </c>
      <c r="Z274" s="8">
        <v>655.875</v>
      </c>
      <c r="AA274" s="8">
        <v>2842.125</v>
      </c>
      <c r="AB274" s="10">
        <f t="shared" si="14"/>
        <v>3657.875</v>
      </c>
      <c r="AE274" t="str">
        <f t="shared" si="12"/>
        <v/>
      </c>
      <c r="AF274">
        <f t="shared" si="13"/>
        <v>2842.125</v>
      </c>
    </row>
    <row r="275" spans="1:32" x14ac:dyDescent="0.55000000000000004">
      <c r="A275" s="9" t="s">
        <v>814</v>
      </c>
      <c r="B275" t="s">
        <v>552</v>
      </c>
      <c r="C275" t="s">
        <v>791</v>
      </c>
      <c r="D275" s="6" t="s">
        <v>815</v>
      </c>
      <c r="E275" s="9" t="s">
        <v>816</v>
      </c>
      <c r="F275" s="9"/>
      <c r="G275" s="7"/>
      <c r="H275" s="14" t="s">
        <v>40</v>
      </c>
      <c r="S275" s="13">
        <v>6000</v>
      </c>
      <c r="T275" s="13">
        <v>6000</v>
      </c>
      <c r="U275" s="13">
        <v>6000</v>
      </c>
      <c r="V275" s="9">
        <v>20015</v>
      </c>
      <c r="W275" s="15">
        <v>2</v>
      </c>
      <c r="X275" s="9">
        <v>15</v>
      </c>
      <c r="Y275">
        <v>2186.25</v>
      </c>
      <c r="Z275" s="8">
        <v>655.875</v>
      </c>
      <c r="AA275" s="8">
        <v>2842.125</v>
      </c>
      <c r="AB275" s="10">
        <f t="shared" si="14"/>
        <v>3157.875</v>
      </c>
      <c r="AE275" t="str">
        <f t="shared" si="12"/>
        <v/>
      </c>
      <c r="AF275">
        <f t="shared" si="13"/>
        <v>2842.125</v>
      </c>
    </row>
    <row r="276" spans="1:32" x14ac:dyDescent="0.55000000000000004">
      <c r="A276" s="9" t="s">
        <v>814</v>
      </c>
      <c r="B276" t="s">
        <v>552</v>
      </c>
      <c r="C276" t="s">
        <v>791</v>
      </c>
      <c r="D276" s="6" t="s">
        <v>815</v>
      </c>
      <c r="E276" s="9" t="s">
        <v>816</v>
      </c>
      <c r="F276" s="9"/>
      <c r="G276" s="7"/>
      <c r="S276" s="13">
        <v>6000</v>
      </c>
      <c r="T276" s="13">
        <v>6000</v>
      </c>
      <c r="U276" s="13">
        <v>6000</v>
      </c>
      <c r="V276" s="9">
        <v>20015</v>
      </c>
      <c r="W276" s="15">
        <v>2</v>
      </c>
      <c r="X276" s="9">
        <v>15</v>
      </c>
      <c r="Y276">
        <v>2186.25</v>
      </c>
      <c r="Z276" s="8">
        <v>655.875</v>
      </c>
      <c r="AA276" s="8">
        <v>2842.125</v>
      </c>
      <c r="AB276" s="10">
        <f t="shared" si="14"/>
        <v>3157.875</v>
      </c>
      <c r="AE276" t="str">
        <f t="shared" si="12"/>
        <v/>
      </c>
      <c r="AF276">
        <f t="shared" si="13"/>
        <v>2842.125</v>
      </c>
    </row>
    <row r="277" spans="1:32" x14ac:dyDescent="0.55000000000000004">
      <c r="A277" s="9" t="s">
        <v>817</v>
      </c>
      <c r="B277" t="s">
        <v>552</v>
      </c>
      <c r="C277" t="s">
        <v>324</v>
      </c>
      <c r="D277" s="6" t="s">
        <v>818</v>
      </c>
      <c r="E277" s="9" t="s">
        <v>819</v>
      </c>
      <c r="F277" s="9"/>
      <c r="I277" s="7" t="s">
        <v>820</v>
      </c>
      <c r="S277" s="8">
        <v>5000</v>
      </c>
      <c r="U277" s="8">
        <v>10800</v>
      </c>
      <c r="V277" s="9"/>
      <c r="X277" s="9">
        <v>20</v>
      </c>
      <c r="Y277">
        <v>3200</v>
      </c>
      <c r="Z277">
        <v>4640</v>
      </c>
      <c r="AA277" s="8">
        <v>7840</v>
      </c>
      <c r="AB277" s="10">
        <f t="shared" si="14"/>
        <v>-2840</v>
      </c>
      <c r="AE277" t="str">
        <f t="shared" si="12"/>
        <v/>
      </c>
      <c r="AF277">
        <f t="shared" si="13"/>
        <v>7840</v>
      </c>
    </row>
    <row r="278" spans="1:32" x14ac:dyDescent="0.55000000000000004">
      <c r="A278" s="16">
        <v>1078</v>
      </c>
      <c r="B278" t="s">
        <v>552</v>
      </c>
      <c r="C278" t="s">
        <v>324</v>
      </c>
      <c r="D278" s="6" t="s">
        <v>821</v>
      </c>
      <c r="E278" s="9" t="s">
        <v>822</v>
      </c>
      <c r="F278" s="9" t="s">
        <v>823</v>
      </c>
      <c r="G278" s="7"/>
      <c r="S278" s="13">
        <v>11000</v>
      </c>
      <c r="T278" s="13">
        <v>12000</v>
      </c>
      <c r="U278" s="13">
        <v>12000</v>
      </c>
      <c r="V278" s="9">
        <v>25</v>
      </c>
      <c r="W278" s="15">
        <v>2</v>
      </c>
      <c r="X278" s="9">
        <v>25</v>
      </c>
      <c r="Y278">
        <v>3643.75</v>
      </c>
      <c r="Z278" s="8">
        <v>1093.125</v>
      </c>
      <c r="AA278" s="8">
        <v>4736.875</v>
      </c>
      <c r="AB278" s="10">
        <f t="shared" si="14"/>
        <v>6263.125</v>
      </c>
      <c r="AD278">
        <v>8500</v>
      </c>
      <c r="AE278">
        <f t="shared" si="12"/>
        <v>4736.875</v>
      </c>
      <c r="AF278" t="str">
        <f t="shared" si="13"/>
        <v/>
      </c>
    </row>
    <row r="279" spans="1:32" x14ac:dyDescent="0.55000000000000004">
      <c r="A279" s="16"/>
      <c r="B279" t="s">
        <v>552</v>
      </c>
      <c r="C279" t="s">
        <v>324</v>
      </c>
      <c r="D279" s="6" t="s">
        <v>824</v>
      </c>
      <c r="E279" s="9" t="s">
        <v>825</v>
      </c>
      <c r="F279" s="9"/>
      <c r="G279" s="7"/>
      <c r="S279" s="13">
        <v>4000</v>
      </c>
      <c r="T279" s="13">
        <v>4000</v>
      </c>
      <c r="U279" s="13">
        <v>4000</v>
      </c>
      <c r="V279" s="9"/>
      <c r="W279" s="15"/>
      <c r="X279" s="9"/>
      <c r="Z279" s="8"/>
      <c r="AA279" s="8"/>
      <c r="AE279" t="str">
        <f t="shared" si="12"/>
        <v/>
      </c>
      <c r="AF279">
        <f t="shared" si="13"/>
        <v>0</v>
      </c>
    </row>
    <row r="280" spans="1:32" x14ac:dyDescent="0.55000000000000004">
      <c r="A280" s="16">
        <v>1162</v>
      </c>
      <c r="B280" t="s">
        <v>826</v>
      </c>
      <c r="C280" t="s">
        <v>827</v>
      </c>
      <c r="D280" s="6" t="s">
        <v>828</v>
      </c>
      <c r="E280" s="9" t="s">
        <v>829</v>
      </c>
      <c r="F280" s="9" t="s">
        <v>830</v>
      </c>
      <c r="G280" s="7"/>
      <c r="H280" s="14" t="s">
        <v>40</v>
      </c>
      <c r="S280" s="13">
        <v>29000</v>
      </c>
      <c r="T280" s="13">
        <v>29000</v>
      </c>
      <c r="U280" s="13">
        <v>29000</v>
      </c>
      <c r="V280" s="17"/>
      <c r="X280" s="9">
        <v>130</v>
      </c>
      <c r="Y280">
        <v>18947.5</v>
      </c>
      <c r="Z280" s="8">
        <v>5684.25</v>
      </c>
      <c r="AA280" s="8">
        <v>24631.75</v>
      </c>
      <c r="AB280" s="10">
        <f t="shared" si="14"/>
        <v>4368.25</v>
      </c>
      <c r="AE280" t="str">
        <f t="shared" si="12"/>
        <v/>
      </c>
      <c r="AF280">
        <f t="shared" si="13"/>
        <v>24631.75</v>
      </c>
    </row>
    <row r="281" spans="1:32" x14ac:dyDescent="0.55000000000000004">
      <c r="A281" s="16">
        <v>1162</v>
      </c>
      <c r="B281" t="s">
        <v>826</v>
      </c>
      <c r="C281" t="s">
        <v>827</v>
      </c>
      <c r="D281" s="6" t="s">
        <v>831</v>
      </c>
      <c r="E281" s="9" t="s">
        <v>832</v>
      </c>
      <c r="F281" s="9" t="s">
        <v>830</v>
      </c>
      <c r="G281" s="7"/>
      <c r="S281" s="13">
        <v>34000</v>
      </c>
      <c r="T281" s="13">
        <v>34000</v>
      </c>
      <c r="U281" s="13">
        <v>34000</v>
      </c>
      <c r="V281" s="17">
        <v>20130</v>
      </c>
      <c r="X281" s="9">
        <v>130</v>
      </c>
      <c r="Y281">
        <v>18947.5</v>
      </c>
      <c r="Z281" s="8">
        <v>5684.25</v>
      </c>
      <c r="AA281" s="8">
        <v>24631.75</v>
      </c>
      <c r="AB281" s="10">
        <f t="shared" si="14"/>
        <v>9368.25</v>
      </c>
      <c r="AE281" t="str">
        <f t="shared" si="12"/>
        <v/>
      </c>
      <c r="AF281">
        <f t="shared" si="13"/>
        <v>24631.75</v>
      </c>
    </row>
    <row r="282" spans="1:32" x14ac:dyDescent="0.55000000000000004">
      <c r="A282" s="16">
        <v>1190</v>
      </c>
      <c r="B282" t="s">
        <v>826</v>
      </c>
      <c r="C282" t="s">
        <v>827</v>
      </c>
      <c r="D282" s="6" t="s">
        <v>833</v>
      </c>
      <c r="E282" s="9" t="s">
        <v>834</v>
      </c>
      <c r="F282" s="9" t="s">
        <v>835</v>
      </c>
      <c r="G282" s="7"/>
      <c r="S282" s="13">
        <v>54000</v>
      </c>
      <c r="T282" s="13">
        <v>54000</v>
      </c>
      <c r="U282" s="13">
        <v>69000</v>
      </c>
      <c r="V282" s="17"/>
      <c r="W282" s="15">
        <v>2</v>
      </c>
      <c r="X282" s="9">
        <v>325</v>
      </c>
      <c r="Y282">
        <v>47368.75</v>
      </c>
      <c r="Z282" s="8">
        <v>14210.625</v>
      </c>
      <c r="AA282" s="8">
        <v>61579.375</v>
      </c>
      <c r="AB282" s="10">
        <f t="shared" si="14"/>
        <v>-7579.375</v>
      </c>
      <c r="AE282" t="str">
        <f t="shared" si="12"/>
        <v/>
      </c>
      <c r="AF282">
        <f t="shared" si="13"/>
        <v>61579.375</v>
      </c>
    </row>
    <row r="283" spans="1:32" x14ac:dyDescent="0.55000000000000004">
      <c r="A283" s="16">
        <v>1069</v>
      </c>
      <c r="B283" t="s">
        <v>826</v>
      </c>
      <c r="C283" t="s">
        <v>836</v>
      </c>
      <c r="D283" s="6" t="s">
        <v>837</v>
      </c>
      <c r="E283" s="9" t="s">
        <v>838</v>
      </c>
      <c r="F283" s="9" t="s">
        <v>838</v>
      </c>
      <c r="G283" s="7"/>
      <c r="S283" s="13">
        <v>10000</v>
      </c>
      <c r="T283" s="13"/>
      <c r="U283" s="13"/>
      <c r="V283" s="9">
        <v>65</v>
      </c>
      <c r="W283" s="15">
        <v>2</v>
      </c>
      <c r="X283" s="9">
        <v>65</v>
      </c>
      <c r="Y283">
        <v>9473.75</v>
      </c>
      <c r="Z283" s="8">
        <v>2842.125</v>
      </c>
      <c r="AA283" s="8">
        <v>12315.875</v>
      </c>
      <c r="AB283" s="10">
        <f t="shared" si="14"/>
        <v>-2315.875</v>
      </c>
      <c r="AE283" t="str">
        <f t="shared" si="12"/>
        <v/>
      </c>
      <c r="AF283">
        <f t="shared" si="13"/>
        <v>12315.875</v>
      </c>
    </row>
    <row r="284" spans="1:32" x14ac:dyDescent="0.55000000000000004">
      <c r="A284" s="9" t="s">
        <v>839</v>
      </c>
      <c r="B284" t="s">
        <v>826</v>
      </c>
      <c r="C284" t="s">
        <v>836</v>
      </c>
      <c r="D284" s="6" t="s">
        <v>840</v>
      </c>
      <c r="E284" s="9" t="s">
        <v>841</v>
      </c>
      <c r="F284" s="9" t="s">
        <v>838</v>
      </c>
      <c r="G284" s="7"/>
      <c r="S284" s="13">
        <v>25000</v>
      </c>
      <c r="T284" s="13">
        <v>25000</v>
      </c>
      <c r="U284" s="13">
        <v>25000</v>
      </c>
      <c r="V284" s="9">
        <v>65</v>
      </c>
      <c r="W284" s="15">
        <v>2</v>
      </c>
      <c r="X284" s="9">
        <v>65</v>
      </c>
      <c r="Y284">
        <v>9473.75</v>
      </c>
      <c r="Z284" s="8">
        <v>2842.125</v>
      </c>
      <c r="AA284" s="8">
        <v>12315.875</v>
      </c>
      <c r="AB284" s="10">
        <f t="shared" si="14"/>
        <v>12684.125</v>
      </c>
      <c r="AE284" t="str">
        <f t="shared" si="12"/>
        <v/>
      </c>
      <c r="AF284">
        <f t="shared" si="13"/>
        <v>12315.875</v>
      </c>
    </row>
    <row r="285" spans="1:32" x14ac:dyDescent="0.55000000000000004">
      <c r="A285" s="9" t="s">
        <v>839</v>
      </c>
      <c r="B285" t="s">
        <v>826</v>
      </c>
      <c r="C285" t="s">
        <v>836</v>
      </c>
      <c r="D285" s="6" t="s">
        <v>840</v>
      </c>
      <c r="E285" s="9" t="s">
        <v>841</v>
      </c>
      <c r="F285" s="9" t="s">
        <v>838</v>
      </c>
      <c r="G285" s="7"/>
      <c r="S285" s="13">
        <v>25000</v>
      </c>
      <c r="T285" s="13">
        <v>25000</v>
      </c>
      <c r="U285" s="13">
        <v>25000</v>
      </c>
      <c r="V285" s="9">
        <v>65</v>
      </c>
      <c r="W285" s="15">
        <v>2</v>
      </c>
      <c r="X285" s="9">
        <v>65</v>
      </c>
      <c r="Y285">
        <v>9473.75</v>
      </c>
      <c r="Z285" s="8">
        <v>2842.125</v>
      </c>
      <c r="AA285" s="8">
        <v>12315.875</v>
      </c>
      <c r="AB285" s="10">
        <f t="shared" si="14"/>
        <v>12684.125</v>
      </c>
      <c r="AE285" t="str">
        <f t="shared" si="12"/>
        <v/>
      </c>
      <c r="AF285">
        <f t="shared" si="13"/>
        <v>12315.875</v>
      </c>
    </row>
    <row r="286" spans="1:32" x14ac:dyDescent="0.55000000000000004">
      <c r="A286" s="9" t="s">
        <v>842</v>
      </c>
      <c r="B286" t="s">
        <v>826</v>
      </c>
      <c r="C286" t="s">
        <v>836</v>
      </c>
      <c r="D286" s="6" t="s">
        <v>843</v>
      </c>
      <c r="E286" s="9" t="s">
        <v>844</v>
      </c>
      <c r="F286" s="9"/>
      <c r="G286" s="7"/>
      <c r="S286" s="13">
        <v>25000</v>
      </c>
      <c r="T286" s="13">
        <v>25000</v>
      </c>
      <c r="U286" s="13">
        <v>25000</v>
      </c>
      <c r="V286" s="9">
        <v>65</v>
      </c>
      <c r="W286" s="15">
        <v>2</v>
      </c>
      <c r="X286" s="9">
        <v>65</v>
      </c>
      <c r="Y286">
        <v>9473.75</v>
      </c>
      <c r="Z286" s="8">
        <v>2842.125</v>
      </c>
      <c r="AA286" s="8">
        <v>12315.875</v>
      </c>
      <c r="AB286" s="10">
        <f t="shared" si="14"/>
        <v>12684.125</v>
      </c>
      <c r="AE286" t="str">
        <f t="shared" si="12"/>
        <v/>
      </c>
      <c r="AF286">
        <f t="shared" si="13"/>
        <v>12315.875</v>
      </c>
    </row>
    <row r="287" spans="1:32" x14ac:dyDescent="0.55000000000000004">
      <c r="A287" s="9" t="s">
        <v>842</v>
      </c>
      <c r="B287" t="s">
        <v>826</v>
      </c>
      <c r="C287" t="s">
        <v>836</v>
      </c>
      <c r="D287" s="6" t="s">
        <v>843</v>
      </c>
      <c r="E287" s="9" t="s">
        <v>844</v>
      </c>
      <c r="F287" s="9"/>
      <c r="G287" s="7"/>
      <c r="S287" s="13">
        <v>25000</v>
      </c>
      <c r="T287" s="13">
        <v>25000</v>
      </c>
      <c r="U287" s="13">
        <v>25000</v>
      </c>
      <c r="V287" s="9">
        <v>65</v>
      </c>
      <c r="W287" s="15">
        <v>2</v>
      </c>
      <c r="X287" s="9">
        <v>65</v>
      </c>
      <c r="Y287">
        <v>9473.75</v>
      </c>
      <c r="Z287" s="8">
        <v>2842.125</v>
      </c>
      <c r="AA287" s="8">
        <v>12315.875</v>
      </c>
      <c r="AB287" s="10">
        <f t="shared" si="14"/>
        <v>12684.125</v>
      </c>
      <c r="AE287" t="str">
        <f t="shared" si="12"/>
        <v/>
      </c>
      <c r="AF287">
        <f t="shared" si="13"/>
        <v>12315.875</v>
      </c>
    </row>
    <row r="288" spans="1:32" x14ac:dyDescent="0.55000000000000004">
      <c r="A288" s="16">
        <v>1158</v>
      </c>
      <c r="B288" t="s">
        <v>826</v>
      </c>
      <c r="C288" t="s">
        <v>836</v>
      </c>
      <c r="D288" s="6" t="s">
        <v>845</v>
      </c>
      <c r="E288" s="9" t="s">
        <v>846</v>
      </c>
      <c r="F288" s="9" t="s">
        <v>846</v>
      </c>
      <c r="G288" s="7"/>
      <c r="S288" s="13">
        <v>22000</v>
      </c>
      <c r="T288" s="13">
        <v>22000</v>
      </c>
      <c r="U288" s="13">
        <v>22000</v>
      </c>
      <c r="V288" s="17"/>
      <c r="X288" s="9">
        <v>180</v>
      </c>
      <c r="Y288">
        <v>26235</v>
      </c>
      <c r="Z288" s="8">
        <v>7870.5</v>
      </c>
      <c r="AA288" s="8">
        <v>34105.5</v>
      </c>
      <c r="AB288" s="10">
        <f t="shared" si="14"/>
        <v>-12105.5</v>
      </c>
      <c r="AE288" t="str">
        <f t="shared" si="12"/>
        <v/>
      </c>
      <c r="AF288">
        <f t="shared" si="13"/>
        <v>34105.5</v>
      </c>
    </row>
    <row r="289" spans="1:32" x14ac:dyDescent="0.55000000000000004">
      <c r="A289" s="16">
        <v>1158</v>
      </c>
      <c r="B289" t="s">
        <v>826</v>
      </c>
      <c r="C289" t="s">
        <v>836</v>
      </c>
      <c r="D289" s="6" t="s">
        <v>845</v>
      </c>
      <c r="E289" s="9" t="s">
        <v>846</v>
      </c>
      <c r="F289" s="9"/>
      <c r="G289" s="7"/>
      <c r="S289" s="13">
        <v>22000</v>
      </c>
      <c r="T289" s="13">
        <v>22000</v>
      </c>
      <c r="U289" s="13">
        <v>22000</v>
      </c>
      <c r="V289" s="17"/>
      <c r="X289" s="9"/>
      <c r="Z289" s="8"/>
      <c r="AA289" s="8"/>
      <c r="AB289" s="10">
        <f t="shared" si="14"/>
        <v>22000</v>
      </c>
      <c r="AE289" t="str">
        <f t="shared" si="12"/>
        <v/>
      </c>
      <c r="AF289">
        <f t="shared" si="13"/>
        <v>0</v>
      </c>
    </row>
    <row r="290" spans="1:32" x14ac:dyDescent="0.55000000000000004">
      <c r="A290" s="16">
        <v>1158</v>
      </c>
      <c r="B290" t="s">
        <v>826</v>
      </c>
      <c r="C290" t="s">
        <v>836</v>
      </c>
      <c r="D290" s="6" t="s">
        <v>845</v>
      </c>
      <c r="E290" s="9" t="s">
        <v>846</v>
      </c>
      <c r="F290" s="9"/>
      <c r="G290" s="7"/>
      <c r="S290" s="13">
        <v>22000</v>
      </c>
      <c r="T290" s="13">
        <v>22000</v>
      </c>
      <c r="U290" s="13">
        <v>22000</v>
      </c>
      <c r="V290" s="17"/>
      <c r="X290" s="9"/>
      <c r="Z290" s="8"/>
      <c r="AA290" s="8"/>
      <c r="AB290" s="10">
        <f t="shared" si="14"/>
        <v>22000</v>
      </c>
      <c r="AE290" t="str">
        <f t="shared" si="12"/>
        <v/>
      </c>
      <c r="AF290">
        <f t="shared" si="13"/>
        <v>0</v>
      </c>
    </row>
    <row r="291" spans="1:32" x14ac:dyDescent="0.55000000000000004">
      <c r="A291" s="16">
        <v>1159</v>
      </c>
      <c r="B291" t="s">
        <v>826</v>
      </c>
      <c r="C291" t="s">
        <v>836</v>
      </c>
      <c r="D291" s="6" t="s">
        <v>847</v>
      </c>
      <c r="E291" s="9" t="s">
        <v>848</v>
      </c>
      <c r="F291" s="9" t="s">
        <v>848</v>
      </c>
      <c r="G291" s="7"/>
      <c r="S291" s="13">
        <v>22000</v>
      </c>
      <c r="T291" s="13">
        <v>22000</v>
      </c>
      <c r="U291" s="13">
        <v>22000</v>
      </c>
      <c r="V291" s="28"/>
      <c r="X291" s="9">
        <v>150</v>
      </c>
      <c r="Y291">
        <v>21862.5</v>
      </c>
      <c r="Z291" s="8">
        <v>6558.75</v>
      </c>
      <c r="AA291" s="8">
        <v>28421.25</v>
      </c>
      <c r="AB291" s="10">
        <f t="shared" si="14"/>
        <v>-6421.25</v>
      </c>
      <c r="AE291" t="str">
        <f t="shared" si="12"/>
        <v/>
      </c>
      <c r="AF291">
        <f t="shared" si="13"/>
        <v>28421.25</v>
      </c>
    </row>
    <row r="292" spans="1:32" x14ac:dyDescent="0.55000000000000004">
      <c r="A292" s="16">
        <v>1159</v>
      </c>
      <c r="B292" t="s">
        <v>826</v>
      </c>
      <c r="C292" t="s">
        <v>836</v>
      </c>
      <c r="D292" s="6" t="s">
        <v>847</v>
      </c>
      <c r="E292" s="9" t="s">
        <v>848</v>
      </c>
      <c r="F292" s="9"/>
      <c r="G292" s="7"/>
      <c r="S292" s="13">
        <v>22000</v>
      </c>
      <c r="T292" s="13">
        <v>22000</v>
      </c>
      <c r="U292" s="13">
        <v>22000</v>
      </c>
      <c r="V292" s="17"/>
      <c r="X292" s="9"/>
      <c r="Z292" s="8"/>
      <c r="AA292" s="8"/>
      <c r="AB292" s="10">
        <f t="shared" si="14"/>
        <v>22000</v>
      </c>
      <c r="AE292" t="str">
        <f t="shared" si="12"/>
        <v/>
      </c>
      <c r="AF292">
        <f t="shared" si="13"/>
        <v>0</v>
      </c>
    </row>
    <row r="293" spans="1:32" x14ac:dyDescent="0.55000000000000004">
      <c r="A293" s="16">
        <v>1159</v>
      </c>
      <c r="B293" t="s">
        <v>826</v>
      </c>
      <c r="C293" t="s">
        <v>836</v>
      </c>
      <c r="D293" s="6" t="s">
        <v>847</v>
      </c>
      <c r="E293" s="9" t="s">
        <v>848</v>
      </c>
      <c r="F293" s="9"/>
      <c r="G293" s="7"/>
      <c r="S293" s="13">
        <v>22000</v>
      </c>
      <c r="T293" s="13">
        <v>22000</v>
      </c>
      <c r="U293" s="13">
        <v>22000</v>
      </c>
      <c r="V293" s="17"/>
      <c r="X293" s="9"/>
      <c r="Z293" s="8"/>
      <c r="AA293" s="8"/>
      <c r="AB293" s="10">
        <f t="shared" si="14"/>
        <v>22000</v>
      </c>
      <c r="AE293" t="str">
        <f t="shared" si="12"/>
        <v/>
      </c>
      <c r="AF293">
        <f t="shared" si="13"/>
        <v>0</v>
      </c>
    </row>
    <row r="294" spans="1:32" x14ac:dyDescent="0.55000000000000004">
      <c r="A294" s="16" t="s">
        <v>849</v>
      </c>
      <c r="B294" t="s">
        <v>826</v>
      </c>
      <c r="C294" t="s">
        <v>836</v>
      </c>
      <c r="D294" s="6" t="s">
        <v>850</v>
      </c>
      <c r="E294" s="9" t="s">
        <v>851</v>
      </c>
      <c r="F294" s="9"/>
      <c r="G294" s="7"/>
      <c r="S294" s="13">
        <v>52000</v>
      </c>
      <c r="T294" s="13">
        <v>52000</v>
      </c>
      <c r="U294" s="13">
        <v>10000</v>
      </c>
      <c r="V294" s="17"/>
      <c r="X294" s="9"/>
      <c r="Z294" s="8"/>
      <c r="AA294" s="8"/>
      <c r="AB294" s="10">
        <f t="shared" si="14"/>
        <v>52000</v>
      </c>
      <c r="AE294" t="str">
        <f t="shared" si="12"/>
        <v/>
      </c>
      <c r="AF294">
        <f t="shared" si="13"/>
        <v>0</v>
      </c>
    </row>
    <row r="295" spans="1:32" x14ac:dyDescent="0.55000000000000004">
      <c r="A295" s="9" t="s">
        <v>852</v>
      </c>
      <c r="B295" t="s">
        <v>826</v>
      </c>
      <c r="C295" t="s">
        <v>324</v>
      </c>
      <c r="D295" s="6" t="s">
        <v>853</v>
      </c>
      <c r="E295" s="9" t="s">
        <v>854</v>
      </c>
      <c r="F295" s="9" t="s">
        <v>855</v>
      </c>
      <c r="S295" s="8">
        <v>29500</v>
      </c>
      <c r="U295" s="8">
        <v>37800</v>
      </c>
      <c r="V295" s="9">
        <v>10120</v>
      </c>
      <c r="W295">
        <v>1</v>
      </c>
      <c r="X295" s="9">
        <v>120</v>
      </c>
      <c r="Y295" s="13">
        <v>20160</v>
      </c>
      <c r="Z295" s="8">
        <v>23385.599999999999</v>
      </c>
      <c r="AA295" s="8">
        <v>43545.599999999999</v>
      </c>
      <c r="AB295" s="10">
        <f t="shared" si="14"/>
        <v>-14045.599999999999</v>
      </c>
      <c r="AE295" t="str">
        <f t="shared" si="12"/>
        <v/>
      </c>
      <c r="AF295">
        <f t="shared" si="13"/>
        <v>43545.599999999999</v>
      </c>
    </row>
    <row r="296" spans="1:32" x14ac:dyDescent="0.55000000000000004">
      <c r="A296" s="9" t="s">
        <v>856</v>
      </c>
      <c r="B296" t="s">
        <v>826</v>
      </c>
      <c r="C296" t="s">
        <v>324</v>
      </c>
      <c r="D296" s="6" t="s">
        <v>857</v>
      </c>
      <c r="E296" s="9" t="s">
        <v>858</v>
      </c>
      <c r="F296" s="9" t="s">
        <v>858</v>
      </c>
      <c r="S296" s="8">
        <v>26000</v>
      </c>
      <c r="U296" s="8">
        <v>26000</v>
      </c>
      <c r="V296" s="9">
        <v>10035</v>
      </c>
      <c r="X296" s="9">
        <v>35</v>
      </c>
      <c r="Y296" s="13">
        <v>5880</v>
      </c>
      <c r="Z296" s="8">
        <v>6820.7999999999993</v>
      </c>
      <c r="AA296" s="8">
        <v>12700.8</v>
      </c>
      <c r="AB296" s="10">
        <f t="shared" si="14"/>
        <v>13299.2</v>
      </c>
      <c r="AE296" t="str">
        <f t="shared" si="12"/>
        <v/>
      </c>
      <c r="AF296">
        <f t="shared" si="13"/>
        <v>12700.8</v>
      </c>
    </row>
    <row r="297" spans="1:32" x14ac:dyDescent="0.55000000000000004">
      <c r="A297" s="9" t="s">
        <v>859</v>
      </c>
      <c r="B297" t="s">
        <v>826</v>
      </c>
      <c r="C297" t="s">
        <v>324</v>
      </c>
      <c r="D297" s="6" t="s">
        <v>860</v>
      </c>
      <c r="E297" s="9" t="s">
        <v>861</v>
      </c>
      <c r="F297" s="9" t="s">
        <v>861</v>
      </c>
      <c r="H297" s="12" t="s">
        <v>40</v>
      </c>
      <c r="S297" s="8">
        <v>15660</v>
      </c>
      <c r="U297" s="8">
        <v>15660</v>
      </c>
      <c r="V297" s="9">
        <v>10040</v>
      </c>
      <c r="X297" s="9">
        <v>40</v>
      </c>
      <c r="Y297" s="13">
        <v>6720</v>
      </c>
      <c r="Z297" s="8">
        <v>7795.2</v>
      </c>
      <c r="AA297" s="8">
        <v>14515.2</v>
      </c>
      <c r="AB297" s="10">
        <f t="shared" si="14"/>
        <v>1144.7999999999993</v>
      </c>
      <c r="AE297" t="str">
        <f t="shared" si="12"/>
        <v/>
      </c>
      <c r="AF297">
        <f t="shared" si="13"/>
        <v>14515.2</v>
      </c>
    </row>
    <row r="298" spans="1:32" x14ac:dyDescent="0.55000000000000004">
      <c r="A298" s="9" t="s">
        <v>862</v>
      </c>
      <c r="B298" t="s">
        <v>826</v>
      </c>
      <c r="C298" t="s">
        <v>324</v>
      </c>
      <c r="D298" s="6" t="s">
        <v>863</v>
      </c>
      <c r="E298" s="9" t="s">
        <v>864</v>
      </c>
      <c r="F298" s="9" t="s">
        <v>865</v>
      </c>
      <c r="S298" s="8">
        <v>13800</v>
      </c>
      <c r="U298" s="8">
        <v>15000</v>
      </c>
      <c r="V298" s="9">
        <v>10002</v>
      </c>
      <c r="X298" s="9">
        <v>2</v>
      </c>
      <c r="Y298" s="13">
        <v>336</v>
      </c>
      <c r="Z298" s="8">
        <v>389.76</v>
      </c>
      <c r="AA298" s="8">
        <v>725.76</v>
      </c>
      <c r="AB298" s="10">
        <f t="shared" si="14"/>
        <v>13074.24</v>
      </c>
      <c r="AE298" t="str">
        <f t="shared" si="12"/>
        <v/>
      </c>
      <c r="AF298">
        <f t="shared" si="13"/>
        <v>725.76</v>
      </c>
    </row>
    <row r="299" spans="1:32" x14ac:dyDescent="0.55000000000000004">
      <c r="A299" s="9" t="s">
        <v>866</v>
      </c>
      <c r="B299" t="s">
        <v>867</v>
      </c>
      <c r="C299" t="s">
        <v>868</v>
      </c>
      <c r="D299" s="6" t="s">
        <v>869</v>
      </c>
      <c r="E299" s="9" t="s">
        <v>870</v>
      </c>
      <c r="F299" s="9" t="s">
        <v>870</v>
      </c>
      <c r="H299" t="s">
        <v>40</v>
      </c>
      <c r="I299" s="7" t="s">
        <v>871</v>
      </c>
      <c r="S299" s="8">
        <v>15120</v>
      </c>
      <c r="U299" s="8">
        <v>15120</v>
      </c>
      <c r="V299" s="9">
        <v>10015</v>
      </c>
      <c r="X299" s="9">
        <v>15</v>
      </c>
      <c r="Y299">
        <v>2400</v>
      </c>
      <c r="Z299">
        <v>3480</v>
      </c>
      <c r="AA299" s="8">
        <v>5880</v>
      </c>
      <c r="AB299" s="10">
        <f t="shared" si="14"/>
        <v>9240</v>
      </c>
      <c r="AE299" t="str">
        <f t="shared" si="12"/>
        <v/>
      </c>
      <c r="AF299">
        <f t="shared" si="13"/>
        <v>5880</v>
      </c>
    </row>
    <row r="300" spans="1:32" x14ac:dyDescent="0.55000000000000004">
      <c r="A300" s="9" t="s">
        <v>872</v>
      </c>
      <c r="B300" t="s">
        <v>867</v>
      </c>
      <c r="C300" t="s">
        <v>868</v>
      </c>
      <c r="D300" s="6" t="s">
        <v>873</v>
      </c>
      <c r="E300" s="9" t="s">
        <v>874</v>
      </c>
      <c r="F300" s="9"/>
      <c r="I300" s="7" t="s">
        <v>871</v>
      </c>
      <c r="S300" s="8">
        <v>15120</v>
      </c>
      <c r="U300" s="8">
        <v>15120</v>
      </c>
      <c r="V300" s="18"/>
      <c r="X300" s="9">
        <v>15</v>
      </c>
      <c r="Y300">
        <v>2400</v>
      </c>
      <c r="Z300">
        <v>3480</v>
      </c>
      <c r="AA300" s="8">
        <v>5880</v>
      </c>
      <c r="AB300" s="10">
        <f t="shared" si="14"/>
        <v>9240</v>
      </c>
      <c r="AE300" t="str">
        <f t="shared" si="12"/>
        <v/>
      </c>
      <c r="AF300">
        <f t="shared" si="13"/>
        <v>5880</v>
      </c>
    </row>
    <row r="301" spans="1:32" x14ac:dyDescent="0.55000000000000004">
      <c r="A301" s="9" t="s">
        <v>875</v>
      </c>
      <c r="B301" t="s">
        <v>867</v>
      </c>
      <c r="C301" t="s">
        <v>868</v>
      </c>
      <c r="D301" s="6" t="s">
        <v>876</v>
      </c>
      <c r="E301" s="9" t="s">
        <v>877</v>
      </c>
      <c r="F301" s="9" t="s">
        <v>877</v>
      </c>
      <c r="H301" t="s">
        <v>40</v>
      </c>
      <c r="I301" s="7"/>
      <c r="S301" s="8">
        <v>15500</v>
      </c>
      <c r="U301" s="8">
        <v>15500</v>
      </c>
      <c r="V301">
        <v>10020</v>
      </c>
      <c r="X301" s="9">
        <v>20</v>
      </c>
      <c r="Y301">
        <v>3200</v>
      </c>
      <c r="Z301">
        <v>4640</v>
      </c>
      <c r="AA301" s="8">
        <v>7840</v>
      </c>
      <c r="AB301" s="10">
        <f t="shared" si="14"/>
        <v>7660</v>
      </c>
      <c r="AE301" t="str">
        <f t="shared" si="12"/>
        <v/>
      </c>
      <c r="AF301">
        <f t="shared" si="13"/>
        <v>7840</v>
      </c>
    </row>
    <row r="302" spans="1:32" x14ac:dyDescent="0.55000000000000004">
      <c r="A302" s="27">
        <v>1206</v>
      </c>
      <c r="B302" t="s">
        <v>867</v>
      </c>
      <c r="C302" t="s">
        <v>878</v>
      </c>
      <c r="D302" s="6" t="s">
        <v>879</v>
      </c>
      <c r="E302" s="17" t="s">
        <v>880</v>
      </c>
      <c r="F302" s="17" t="s">
        <v>881</v>
      </c>
      <c r="G302" s="14" t="s">
        <v>882</v>
      </c>
      <c r="I302" s="7"/>
      <c r="S302" s="15">
        <v>168000</v>
      </c>
      <c r="T302" s="15">
        <v>168000</v>
      </c>
      <c r="U302" s="15">
        <v>168000</v>
      </c>
      <c r="V302" s="7"/>
      <c r="X302" s="17">
        <v>700</v>
      </c>
      <c r="Y302">
        <v>102025</v>
      </c>
      <c r="Z302" s="8">
        <v>30607.5</v>
      </c>
      <c r="AA302" s="8">
        <v>132632.5</v>
      </c>
      <c r="AB302" s="10">
        <f t="shared" si="14"/>
        <v>35367.5</v>
      </c>
      <c r="AE302" t="str">
        <f t="shared" si="12"/>
        <v/>
      </c>
      <c r="AF302">
        <f t="shared" si="13"/>
        <v>132632.5</v>
      </c>
    </row>
    <row r="303" spans="1:32" x14ac:dyDescent="0.55000000000000004">
      <c r="A303" s="9" t="s">
        <v>883</v>
      </c>
      <c r="B303" t="s">
        <v>867</v>
      </c>
      <c r="C303" t="s">
        <v>324</v>
      </c>
      <c r="D303" s="6" t="s">
        <v>884</v>
      </c>
      <c r="E303" s="9" t="s">
        <v>885</v>
      </c>
      <c r="F303" s="9"/>
      <c r="I303" s="7" t="s">
        <v>886</v>
      </c>
      <c r="S303" s="8">
        <v>5500</v>
      </c>
      <c r="U303" s="8">
        <v>10260</v>
      </c>
      <c r="X303" s="9">
        <v>25</v>
      </c>
      <c r="Y303">
        <v>4000</v>
      </c>
      <c r="Z303">
        <v>5800</v>
      </c>
      <c r="AA303" s="8">
        <v>9800</v>
      </c>
      <c r="AB303" s="10">
        <f t="shared" si="14"/>
        <v>-4300</v>
      </c>
      <c r="AE303" t="str">
        <f t="shared" si="12"/>
        <v/>
      </c>
      <c r="AF303">
        <f t="shared" si="13"/>
        <v>9800</v>
      </c>
    </row>
    <row r="304" spans="1:32" x14ac:dyDescent="0.55000000000000004">
      <c r="A304" s="9" t="s">
        <v>887</v>
      </c>
      <c r="B304" t="s">
        <v>867</v>
      </c>
      <c r="C304" t="s">
        <v>324</v>
      </c>
      <c r="D304" s="6" t="s">
        <v>888</v>
      </c>
      <c r="E304" s="9" t="s">
        <v>889</v>
      </c>
      <c r="F304" s="9"/>
      <c r="I304" s="7" t="s">
        <v>890</v>
      </c>
      <c r="S304" s="8">
        <v>7200</v>
      </c>
      <c r="U304" s="8">
        <v>7200</v>
      </c>
      <c r="V304" s="7"/>
      <c r="X304" s="9">
        <v>15</v>
      </c>
      <c r="Y304">
        <v>2400</v>
      </c>
      <c r="Z304">
        <v>3480</v>
      </c>
      <c r="AA304" s="8">
        <v>5880</v>
      </c>
      <c r="AB304" s="10">
        <f t="shared" si="14"/>
        <v>1320</v>
      </c>
      <c r="AE304" t="str">
        <f t="shared" si="12"/>
        <v/>
      </c>
      <c r="AF304">
        <f t="shared" si="13"/>
        <v>5880</v>
      </c>
    </row>
    <row r="305" spans="1:33" x14ac:dyDescent="0.55000000000000004">
      <c r="A305" s="9" t="s">
        <v>891</v>
      </c>
      <c r="B305" t="s">
        <v>892</v>
      </c>
      <c r="C305" t="s">
        <v>893</v>
      </c>
      <c r="D305" s="6" t="s">
        <v>894</v>
      </c>
      <c r="E305" s="9" t="s">
        <v>895</v>
      </c>
      <c r="F305" s="9" t="s">
        <v>896</v>
      </c>
      <c r="G305" s="7"/>
      <c r="H305" s="14" t="s">
        <v>40</v>
      </c>
      <c r="S305" s="13">
        <v>9800</v>
      </c>
      <c r="T305" s="13">
        <v>9800</v>
      </c>
      <c r="U305" s="13">
        <v>9800</v>
      </c>
      <c r="V305" s="17">
        <v>20025</v>
      </c>
      <c r="W305" s="15">
        <v>2</v>
      </c>
      <c r="X305" s="9">
        <v>25</v>
      </c>
      <c r="Y305">
        <v>3643.75</v>
      </c>
      <c r="Z305" s="8">
        <v>1093.125</v>
      </c>
      <c r="AA305" s="8">
        <v>4736.875</v>
      </c>
      <c r="AB305" s="10">
        <f t="shared" si="14"/>
        <v>5063.125</v>
      </c>
      <c r="AE305" t="str">
        <f t="shared" si="12"/>
        <v/>
      </c>
      <c r="AF305">
        <f t="shared" si="13"/>
        <v>4736.875</v>
      </c>
    </row>
    <row r="306" spans="1:33" x14ac:dyDescent="0.55000000000000004">
      <c r="A306" s="9" t="s">
        <v>897</v>
      </c>
      <c r="B306" t="s">
        <v>892</v>
      </c>
      <c r="C306" t="s">
        <v>893</v>
      </c>
      <c r="D306" s="6" t="s">
        <v>898</v>
      </c>
      <c r="E306" s="9" t="s">
        <v>899</v>
      </c>
      <c r="F306" s="9"/>
      <c r="G306" s="7"/>
      <c r="S306" s="13">
        <v>9500</v>
      </c>
      <c r="T306" s="13">
        <v>9500</v>
      </c>
      <c r="U306" s="13">
        <v>9500</v>
      </c>
      <c r="V306" s="17">
        <v>20025</v>
      </c>
      <c r="W306" s="15">
        <v>2</v>
      </c>
      <c r="X306" s="9">
        <v>25</v>
      </c>
      <c r="Y306">
        <v>3643.75</v>
      </c>
      <c r="Z306" s="8">
        <v>1093.125</v>
      </c>
      <c r="AA306" s="8">
        <v>4736.875</v>
      </c>
      <c r="AB306" s="10">
        <f t="shared" si="14"/>
        <v>4763.125</v>
      </c>
      <c r="AE306" t="str">
        <f t="shared" si="12"/>
        <v/>
      </c>
      <c r="AF306">
        <f t="shared" si="13"/>
        <v>4736.875</v>
      </c>
    </row>
    <row r="307" spans="1:33" x14ac:dyDescent="0.55000000000000004">
      <c r="A307" s="9" t="s">
        <v>900</v>
      </c>
      <c r="B307" t="s">
        <v>892</v>
      </c>
      <c r="C307" t="s">
        <v>893</v>
      </c>
      <c r="D307" s="6" t="s">
        <v>901</v>
      </c>
      <c r="E307" s="9" t="s">
        <v>902</v>
      </c>
      <c r="F307" s="9"/>
      <c r="G307" s="7"/>
      <c r="S307" s="13">
        <v>9500</v>
      </c>
      <c r="T307" s="13">
        <v>9500</v>
      </c>
      <c r="U307" s="13">
        <v>9500</v>
      </c>
      <c r="V307" s="17">
        <v>20025</v>
      </c>
      <c r="W307" s="15">
        <v>2</v>
      </c>
      <c r="X307" s="9">
        <v>25</v>
      </c>
      <c r="Y307">
        <v>3643.75</v>
      </c>
      <c r="Z307" s="8">
        <v>1093.125</v>
      </c>
      <c r="AA307" s="8">
        <v>4736.875</v>
      </c>
      <c r="AB307" s="10">
        <f t="shared" si="14"/>
        <v>4763.125</v>
      </c>
      <c r="AE307" t="str">
        <f t="shared" si="12"/>
        <v/>
      </c>
      <c r="AF307">
        <f t="shared" si="13"/>
        <v>4736.875</v>
      </c>
    </row>
    <row r="308" spans="1:33" x14ac:dyDescent="0.55000000000000004">
      <c r="A308" s="9" t="s">
        <v>903</v>
      </c>
      <c r="B308" t="s">
        <v>892</v>
      </c>
      <c r="C308" t="s">
        <v>893</v>
      </c>
      <c r="D308" s="6" t="s">
        <v>904</v>
      </c>
      <c r="E308" s="9" t="s">
        <v>905</v>
      </c>
      <c r="F308" s="9"/>
      <c r="G308" s="7"/>
      <c r="S308" s="13">
        <v>9500</v>
      </c>
      <c r="T308" s="13">
        <v>9500</v>
      </c>
      <c r="U308" s="13">
        <v>9500</v>
      </c>
      <c r="V308" s="17">
        <v>20025</v>
      </c>
      <c r="W308" s="15">
        <v>2</v>
      </c>
      <c r="X308" s="9">
        <v>25</v>
      </c>
      <c r="Y308">
        <v>3643.75</v>
      </c>
      <c r="Z308" s="8">
        <v>1093.125</v>
      </c>
      <c r="AA308" s="8">
        <v>4736.875</v>
      </c>
      <c r="AB308" s="10">
        <f t="shared" si="14"/>
        <v>4763.125</v>
      </c>
      <c r="AE308" t="str">
        <f t="shared" si="12"/>
        <v/>
      </c>
      <c r="AF308">
        <f t="shared" si="13"/>
        <v>4736.875</v>
      </c>
    </row>
    <row r="309" spans="1:33" x14ac:dyDescent="0.55000000000000004">
      <c r="A309" s="7" t="s">
        <v>906</v>
      </c>
      <c r="B309" t="s">
        <v>892</v>
      </c>
      <c r="C309" t="s">
        <v>893</v>
      </c>
      <c r="D309" s="6" t="s">
        <v>907</v>
      </c>
      <c r="E309" s="9" t="s">
        <v>908</v>
      </c>
      <c r="F309" s="7"/>
      <c r="G309" s="7"/>
      <c r="H309" s="14" t="s">
        <v>40</v>
      </c>
      <c r="S309" s="13">
        <v>9300</v>
      </c>
      <c r="T309" s="13">
        <v>9300</v>
      </c>
      <c r="U309" s="13">
        <v>9300</v>
      </c>
      <c r="V309" s="14">
        <v>20025</v>
      </c>
      <c r="W309" s="15">
        <v>2</v>
      </c>
      <c r="X309" s="9">
        <v>25</v>
      </c>
      <c r="Y309">
        <v>3643.75</v>
      </c>
      <c r="Z309" s="8">
        <v>1093.125</v>
      </c>
      <c r="AA309" s="8">
        <v>4736.875</v>
      </c>
      <c r="AB309" s="10">
        <f t="shared" si="14"/>
        <v>4563.125</v>
      </c>
      <c r="AE309" t="str">
        <f t="shared" si="12"/>
        <v/>
      </c>
      <c r="AF309">
        <f t="shared" si="13"/>
        <v>4736.875</v>
      </c>
    </row>
    <row r="310" spans="1:33" x14ac:dyDescent="0.55000000000000004">
      <c r="A310" s="7" t="s">
        <v>909</v>
      </c>
      <c r="B310" t="s">
        <v>383</v>
      </c>
      <c r="C310" t="s">
        <v>446</v>
      </c>
      <c r="D310" s="6" t="s">
        <v>910</v>
      </c>
      <c r="E310" s="9" t="s">
        <v>911</v>
      </c>
      <c r="F310" t="s">
        <v>911</v>
      </c>
      <c r="S310" s="8"/>
      <c r="X310" s="17">
        <v>8</v>
      </c>
      <c r="Y310" s="13">
        <v>1344</v>
      </c>
      <c r="Z310" s="8">
        <v>1559.04</v>
      </c>
      <c r="AA310" s="8">
        <v>2903.04</v>
      </c>
      <c r="AB310" s="10">
        <f t="shared" si="14"/>
        <v>0</v>
      </c>
      <c r="AE310" t="str">
        <f t="shared" si="12"/>
        <v/>
      </c>
      <c r="AF310">
        <f t="shared" si="13"/>
        <v>2903.04</v>
      </c>
    </row>
    <row r="311" spans="1:33" x14ac:dyDescent="0.55000000000000004">
      <c r="A311" s="7" t="s">
        <v>912</v>
      </c>
      <c r="B311" t="s">
        <v>36</v>
      </c>
      <c r="C311" t="s">
        <v>37</v>
      </c>
      <c r="D311" s="6" t="s">
        <v>910</v>
      </c>
      <c r="E311" s="9" t="s">
        <v>911</v>
      </c>
      <c r="F311" t="s">
        <v>911</v>
      </c>
      <c r="S311" s="8"/>
      <c r="X311" s="9">
        <v>15</v>
      </c>
      <c r="Y311" s="13">
        <v>2520</v>
      </c>
      <c r="Z311" s="8">
        <v>2923.2</v>
      </c>
      <c r="AA311" s="8">
        <v>5443.2</v>
      </c>
      <c r="AB311" s="10">
        <f t="shared" si="14"/>
        <v>0</v>
      </c>
      <c r="AE311" t="str">
        <f t="shared" si="12"/>
        <v/>
      </c>
      <c r="AF311">
        <f t="shared" si="13"/>
        <v>5443.2</v>
      </c>
    </row>
    <row r="312" spans="1:33" x14ac:dyDescent="0.55000000000000004">
      <c r="A312" t="s">
        <v>910</v>
      </c>
      <c r="B312" t="s">
        <v>910</v>
      </c>
      <c r="C312" t="s">
        <v>910</v>
      </c>
      <c r="D312" s="6" t="s">
        <v>910</v>
      </c>
      <c r="E312" s="9" t="s">
        <v>910</v>
      </c>
      <c r="S312" s="8"/>
      <c r="X312" s="29">
        <v>1709</v>
      </c>
      <c r="Y312" s="8">
        <v>287112</v>
      </c>
      <c r="AA312" s="8">
        <v>602622.72000000009</v>
      </c>
      <c r="AB312" s="10">
        <f t="shared" si="14"/>
        <v>0</v>
      </c>
      <c r="AE312" t="str">
        <f t="shared" si="12"/>
        <v/>
      </c>
      <c r="AF312">
        <f t="shared" si="13"/>
        <v>602622.72000000009</v>
      </c>
    </row>
    <row r="313" spans="1:33" x14ac:dyDescent="0.55000000000000004">
      <c r="A313" t="s">
        <v>910</v>
      </c>
      <c r="B313" t="s">
        <v>910</v>
      </c>
      <c r="C313" t="s">
        <v>910</v>
      </c>
      <c r="D313" s="6" t="s">
        <v>910</v>
      </c>
      <c r="E313" s="9" t="s">
        <v>910</v>
      </c>
      <c r="S313" s="8"/>
      <c r="X313" s="9"/>
      <c r="Y313">
        <v>160</v>
      </c>
      <c r="Z313">
        <v>1.45</v>
      </c>
      <c r="AB313" s="10">
        <f t="shared" si="14"/>
        <v>0</v>
      </c>
      <c r="AE313" t="str">
        <f t="shared" si="12"/>
        <v/>
      </c>
      <c r="AF313">
        <f t="shared" si="13"/>
        <v>0</v>
      </c>
    </row>
    <row r="314" spans="1:33" x14ac:dyDescent="0.55000000000000004">
      <c r="A314" t="s">
        <v>913</v>
      </c>
      <c r="D314" s="6" t="s">
        <v>910</v>
      </c>
      <c r="E314" s="9" t="s">
        <v>914</v>
      </c>
      <c r="F314" t="s">
        <v>914</v>
      </c>
      <c r="I314" s="7" t="s">
        <v>293</v>
      </c>
      <c r="S314" s="8"/>
      <c r="X314" s="9">
        <v>12</v>
      </c>
      <c r="Y314">
        <v>1920</v>
      </c>
      <c r="Z314">
        <v>2784</v>
      </c>
      <c r="AA314" s="8">
        <v>4704</v>
      </c>
      <c r="AB314" s="10">
        <f t="shared" si="14"/>
        <v>0</v>
      </c>
      <c r="AE314" t="str">
        <f t="shared" si="12"/>
        <v/>
      </c>
      <c r="AF314">
        <f t="shared" si="13"/>
        <v>4704</v>
      </c>
    </row>
    <row r="315" spans="1:33" x14ac:dyDescent="0.55000000000000004">
      <c r="A315" t="s">
        <v>915</v>
      </c>
      <c r="D315" s="6" t="s">
        <v>910</v>
      </c>
      <c r="E315" s="9"/>
      <c r="I315" s="7" t="s">
        <v>916</v>
      </c>
      <c r="S315" s="8">
        <v>2376</v>
      </c>
      <c r="U315" s="8">
        <v>2376</v>
      </c>
      <c r="X315" s="9">
        <v>5</v>
      </c>
      <c r="Y315">
        <v>800</v>
      </c>
      <c r="Z315">
        <v>1160</v>
      </c>
      <c r="AA315" s="8">
        <v>1960</v>
      </c>
      <c r="AB315" s="10">
        <f t="shared" si="14"/>
        <v>416</v>
      </c>
      <c r="AE315" t="str">
        <f t="shared" si="12"/>
        <v/>
      </c>
      <c r="AF315">
        <f t="shared" si="13"/>
        <v>1960</v>
      </c>
    </row>
    <row r="316" spans="1:33" x14ac:dyDescent="0.55000000000000004">
      <c r="A316" t="s">
        <v>917</v>
      </c>
      <c r="D316" s="6" t="s">
        <v>910</v>
      </c>
      <c r="E316" s="18" t="s">
        <v>918</v>
      </c>
      <c r="I316" s="7" t="s">
        <v>919</v>
      </c>
      <c r="S316" s="8">
        <v>4536</v>
      </c>
      <c r="U316" s="8">
        <v>4536</v>
      </c>
      <c r="X316" s="18">
        <v>10</v>
      </c>
      <c r="Y316">
        <v>1600</v>
      </c>
      <c r="Z316">
        <v>2320</v>
      </c>
      <c r="AA316" s="8">
        <v>3920</v>
      </c>
      <c r="AB316" s="10">
        <f t="shared" si="14"/>
        <v>616</v>
      </c>
      <c r="AE316" t="str">
        <f t="shared" si="12"/>
        <v/>
      </c>
      <c r="AF316">
        <f t="shared" si="13"/>
        <v>3920</v>
      </c>
    </row>
    <row r="317" spans="1:33" x14ac:dyDescent="0.55000000000000004">
      <c r="A317" t="s">
        <v>910</v>
      </c>
      <c r="B317" t="s">
        <v>910</v>
      </c>
      <c r="C317" t="s">
        <v>910</v>
      </c>
      <c r="D317" s="6" t="s">
        <v>910</v>
      </c>
      <c r="E317" s="18" t="s">
        <v>910</v>
      </c>
      <c r="I317" s="7"/>
      <c r="X317" s="18"/>
      <c r="Y317">
        <v>145.75</v>
      </c>
      <c r="Z317">
        <v>0.3</v>
      </c>
      <c r="AA317" s="8"/>
      <c r="AB317" s="10">
        <f t="shared" si="14"/>
        <v>0</v>
      </c>
      <c r="AE317" t="str">
        <f t="shared" si="12"/>
        <v/>
      </c>
      <c r="AF317">
        <f t="shared" si="13"/>
        <v>0</v>
      </c>
    </row>
    <row r="318" spans="1:33" x14ac:dyDescent="0.55000000000000004">
      <c r="A318" t="s">
        <v>178</v>
      </c>
      <c r="D318" s="6" t="s">
        <v>910</v>
      </c>
      <c r="E318" s="18" t="s">
        <v>920</v>
      </c>
      <c r="U318" s="13"/>
      <c r="X318" s="18">
        <v>40.5</v>
      </c>
      <c r="AA318">
        <v>6493.2225623087006</v>
      </c>
      <c r="AB318" s="10">
        <f t="shared" si="14"/>
        <v>0</v>
      </c>
      <c r="AE318" t="str">
        <f t="shared" si="12"/>
        <v/>
      </c>
      <c r="AF318">
        <f>IF(AG318="ダメージ",S318,IF(AD="","",AA318))</f>
        <v>0</v>
      </c>
      <c r="AG318" t="s">
        <v>972</v>
      </c>
    </row>
    <row r="319" spans="1:33" x14ac:dyDescent="0.55000000000000004">
      <c r="A319" s="30" t="s">
        <v>921</v>
      </c>
      <c r="B319" t="s">
        <v>36</v>
      </c>
      <c r="C319" t="s">
        <v>244</v>
      </c>
      <c r="D319"/>
      <c r="E319" s="18" t="s">
        <v>922</v>
      </c>
      <c r="S319" s="8">
        <v>2200</v>
      </c>
      <c r="U319" s="8">
        <v>2200</v>
      </c>
      <c r="V319">
        <v>10005</v>
      </c>
      <c r="X319" s="18">
        <v>5</v>
      </c>
      <c r="Y319" s="13">
        <v>840</v>
      </c>
      <c r="Z319" s="8">
        <v>974.4</v>
      </c>
      <c r="AA319" s="8">
        <v>1814.4</v>
      </c>
      <c r="AB319" s="10">
        <f t="shared" si="14"/>
        <v>385.59999999999991</v>
      </c>
      <c r="AE319" t="str">
        <f t="shared" si="12"/>
        <v/>
      </c>
      <c r="AF319">
        <f t="shared" si="13"/>
        <v>1814.4</v>
      </c>
    </row>
    <row r="320" spans="1:33" x14ac:dyDescent="0.55000000000000004">
      <c r="A320" t="s">
        <v>923</v>
      </c>
      <c r="E320" s="18" t="s">
        <v>924</v>
      </c>
      <c r="I320" s="7" t="s">
        <v>924</v>
      </c>
      <c r="S320" s="8"/>
      <c r="X320" s="18">
        <v>45</v>
      </c>
      <c r="Y320">
        <v>7200</v>
      </c>
      <c r="Z320">
        <v>10440</v>
      </c>
      <c r="AA320" s="8">
        <v>17640</v>
      </c>
      <c r="AB320" s="10">
        <f t="shared" si="14"/>
        <v>0</v>
      </c>
      <c r="AE320" t="str">
        <f t="shared" si="12"/>
        <v/>
      </c>
      <c r="AF320">
        <f t="shared" si="13"/>
        <v>17640</v>
      </c>
    </row>
    <row r="321" spans="2:32" x14ac:dyDescent="0.55000000000000004">
      <c r="B321" t="s">
        <v>892</v>
      </c>
      <c r="C321" t="s">
        <v>324</v>
      </c>
      <c r="D321" s="6" t="s">
        <v>925</v>
      </c>
      <c r="E321" s="18" t="s">
        <v>926</v>
      </c>
      <c r="S321" s="13">
        <v>2300</v>
      </c>
      <c r="T321" s="13"/>
      <c r="U321" s="13">
        <v>2300</v>
      </c>
      <c r="X321" s="28">
        <v>5</v>
      </c>
      <c r="Y321">
        <v>840</v>
      </c>
      <c r="AA321" s="8">
        <v>1100</v>
      </c>
      <c r="AB321" s="10">
        <f t="shared" si="14"/>
        <v>1200</v>
      </c>
      <c r="AE321" t="str">
        <f t="shared" si="12"/>
        <v/>
      </c>
      <c r="AF321">
        <f t="shared" si="13"/>
        <v>1100</v>
      </c>
    </row>
    <row r="322" spans="2:32" x14ac:dyDescent="0.55000000000000004">
      <c r="B322" t="s">
        <v>892</v>
      </c>
      <c r="C322" t="s">
        <v>324</v>
      </c>
      <c r="D322" s="6" t="s">
        <v>927</v>
      </c>
      <c r="E322" s="18" t="s">
        <v>928</v>
      </c>
      <c r="S322" s="13">
        <v>2300</v>
      </c>
      <c r="T322" s="13"/>
      <c r="U322" s="13">
        <v>2300</v>
      </c>
      <c r="X322" s="28">
        <v>5</v>
      </c>
      <c r="Y322">
        <v>840</v>
      </c>
      <c r="AA322" s="8">
        <v>1100</v>
      </c>
      <c r="AB322" s="10">
        <f t="shared" si="14"/>
        <v>1200</v>
      </c>
      <c r="AE322" t="str">
        <f t="shared" si="12"/>
        <v/>
      </c>
      <c r="AF322">
        <f t="shared" si="13"/>
        <v>1100</v>
      </c>
    </row>
    <row r="323" spans="2:32" x14ac:dyDescent="0.55000000000000004">
      <c r="S323" s="13"/>
      <c r="T323" s="13"/>
      <c r="U323" s="13"/>
      <c r="AE323" t="str">
        <f t="shared" ref="AE323:AE347" si="15">IF(AD323="","",AA323)</f>
        <v/>
      </c>
      <c r="AF323">
        <f t="shared" ref="AF323:AF347" si="16">IF(AE323="",AA323,"")</f>
        <v>0</v>
      </c>
    </row>
    <row r="324" spans="2:32" x14ac:dyDescent="0.55000000000000004">
      <c r="S324" s="13"/>
      <c r="T324" s="13"/>
      <c r="U324" s="13"/>
      <c r="X324" s="7"/>
      <c r="AE324" t="str">
        <f t="shared" si="15"/>
        <v/>
      </c>
      <c r="AF324">
        <f t="shared" si="16"/>
        <v>0</v>
      </c>
    </row>
    <row r="325" spans="2:32" x14ac:dyDescent="0.55000000000000004">
      <c r="S325" s="13"/>
      <c r="T325" s="13"/>
      <c r="U325" s="13"/>
      <c r="X325" s="7"/>
      <c r="AE325" t="str">
        <f t="shared" si="15"/>
        <v/>
      </c>
      <c r="AF325">
        <f t="shared" si="16"/>
        <v>0</v>
      </c>
    </row>
    <row r="326" spans="2:32" x14ac:dyDescent="0.55000000000000004">
      <c r="S326" s="24">
        <f>SUM(S2:S325)</f>
        <v>4875215</v>
      </c>
      <c r="U326" s="24">
        <f>SUM(U2:U325)</f>
        <v>5290154</v>
      </c>
      <c r="AA326" s="24">
        <f>SUM(AA2:AA325)</f>
        <v>4147126.4883930897</v>
      </c>
      <c r="AB326" s="24">
        <f>SUM(AB2:AB325)</f>
        <v>1568058.6941692166</v>
      </c>
      <c r="AC326" s="24">
        <f>S326-AB326</f>
        <v>3307156.3058307832</v>
      </c>
      <c r="AE326" t="str">
        <f t="shared" si="15"/>
        <v/>
      </c>
    </row>
    <row r="327" spans="2:32" x14ac:dyDescent="0.55000000000000004">
      <c r="AE327" t="str">
        <f t="shared" si="15"/>
        <v/>
      </c>
      <c r="AF327">
        <f t="shared" si="16"/>
        <v>0</v>
      </c>
    </row>
    <row r="328" spans="2:32" x14ac:dyDescent="0.55000000000000004">
      <c r="Y328">
        <v>145.75</v>
      </c>
      <c r="Z328">
        <v>0.3</v>
      </c>
      <c r="AD328" t="s">
        <v>929</v>
      </c>
      <c r="AE328">
        <f t="shared" si="15"/>
        <v>0</v>
      </c>
      <c r="AF328" t="str">
        <f t="shared" si="16"/>
        <v/>
      </c>
    </row>
    <row r="329" spans="2:32" x14ac:dyDescent="0.55000000000000004">
      <c r="B329" t="s">
        <v>930</v>
      </c>
      <c r="C329" t="s">
        <v>931</v>
      </c>
      <c r="D329" s="6" t="s">
        <v>932</v>
      </c>
      <c r="E329" s="18" t="s">
        <v>933</v>
      </c>
      <c r="S329">
        <v>1200</v>
      </c>
      <c r="W329">
        <v>2</v>
      </c>
      <c r="X329" s="28">
        <v>3.94</v>
      </c>
      <c r="Y329">
        <f t="shared" ref="Y329:Z344" si="17">X329*Y$328</f>
        <v>574.255</v>
      </c>
      <c r="Z329">
        <f t="shared" si="17"/>
        <v>172.2765</v>
      </c>
      <c r="AA329">
        <f>Y329+Z329</f>
        <v>746.53150000000005</v>
      </c>
      <c r="AB329" s="10">
        <f>S329-AA329</f>
        <v>453.46849999999995</v>
      </c>
      <c r="AC329">
        <v>5</v>
      </c>
      <c r="AE329" t="str">
        <f t="shared" si="15"/>
        <v/>
      </c>
      <c r="AF329">
        <f t="shared" si="16"/>
        <v>746.53150000000005</v>
      </c>
    </row>
    <row r="330" spans="2:32" x14ac:dyDescent="0.55000000000000004">
      <c r="B330" t="s">
        <v>930</v>
      </c>
      <c r="C330" t="s">
        <v>931</v>
      </c>
      <c r="D330" s="6" t="s">
        <v>934</v>
      </c>
      <c r="E330" s="18" t="s">
        <v>935</v>
      </c>
      <c r="S330">
        <v>2200</v>
      </c>
      <c r="X330">
        <v>6.79</v>
      </c>
      <c r="Y330">
        <f t="shared" si="17"/>
        <v>989.64250000000004</v>
      </c>
      <c r="Z330">
        <f t="shared" si="17"/>
        <v>296.89274999999998</v>
      </c>
      <c r="AA330">
        <f>Y330+Z330</f>
        <v>1286.5352499999999</v>
      </c>
      <c r="AB330" s="10">
        <f>S330-AA330</f>
        <v>913.46475000000009</v>
      </c>
      <c r="AC330">
        <v>2</v>
      </c>
      <c r="AE330" t="str">
        <f t="shared" si="15"/>
        <v/>
      </c>
      <c r="AF330">
        <f t="shared" si="16"/>
        <v>1286.5352499999999</v>
      </c>
    </row>
    <row r="331" spans="2:32" x14ac:dyDescent="0.55000000000000004">
      <c r="B331" t="s">
        <v>930</v>
      </c>
      <c r="C331" t="s">
        <v>931</v>
      </c>
      <c r="D331" s="6" t="s">
        <v>936</v>
      </c>
      <c r="E331" s="18" t="s">
        <v>937</v>
      </c>
      <c r="S331">
        <v>2300</v>
      </c>
      <c r="X331">
        <v>6.95</v>
      </c>
      <c r="Y331">
        <f t="shared" si="17"/>
        <v>1012.9625</v>
      </c>
      <c r="Z331">
        <f t="shared" si="17"/>
        <v>303.88874999999996</v>
      </c>
      <c r="AA331">
        <f>Y331+Z331</f>
        <v>1316.8512499999999</v>
      </c>
      <c r="AB331" s="10">
        <f>S331-AA331</f>
        <v>983.14875000000006</v>
      </c>
      <c r="AC331">
        <v>2</v>
      </c>
      <c r="AD331">
        <v>2300</v>
      </c>
      <c r="AE331">
        <f t="shared" si="15"/>
        <v>1316.8512499999999</v>
      </c>
      <c r="AF331" t="str">
        <f t="shared" si="16"/>
        <v/>
      </c>
    </row>
    <row r="332" spans="2:32" x14ac:dyDescent="0.55000000000000004">
      <c r="B332" t="s">
        <v>930</v>
      </c>
      <c r="C332" t="s">
        <v>931</v>
      </c>
      <c r="D332" s="6" t="s">
        <v>938</v>
      </c>
      <c r="E332" s="18" t="s">
        <v>939</v>
      </c>
      <c r="S332">
        <v>1200</v>
      </c>
      <c r="X332">
        <v>3.94</v>
      </c>
      <c r="Y332">
        <f t="shared" si="17"/>
        <v>574.255</v>
      </c>
      <c r="Z332">
        <f t="shared" si="17"/>
        <v>172.2765</v>
      </c>
      <c r="AA332">
        <f t="shared" ref="AA332:AA347" si="18">Y332+Z332</f>
        <v>746.53150000000005</v>
      </c>
      <c r="AB332" s="10">
        <f t="shared" ref="AB332:AB347" si="19">S332-AA332</f>
        <v>453.46849999999995</v>
      </c>
      <c r="AC332">
        <v>2</v>
      </c>
      <c r="AD332">
        <v>1200</v>
      </c>
      <c r="AE332">
        <f t="shared" si="15"/>
        <v>746.53150000000005</v>
      </c>
      <c r="AF332" t="str">
        <f t="shared" si="16"/>
        <v/>
      </c>
    </row>
    <row r="333" spans="2:32" x14ac:dyDescent="0.55000000000000004">
      <c r="B333" t="s">
        <v>930</v>
      </c>
      <c r="C333" t="s">
        <v>931</v>
      </c>
      <c r="D333" s="6" t="s">
        <v>940</v>
      </c>
      <c r="E333" s="18" t="s">
        <v>941</v>
      </c>
      <c r="S333">
        <v>2600</v>
      </c>
      <c r="X333">
        <v>8.49</v>
      </c>
      <c r="Y333">
        <f t="shared" si="17"/>
        <v>1237.4175</v>
      </c>
      <c r="Z333">
        <f t="shared" si="17"/>
        <v>371.22525000000002</v>
      </c>
      <c r="AA333">
        <f t="shared" si="18"/>
        <v>1608.64275</v>
      </c>
      <c r="AB333" s="10">
        <f t="shared" si="19"/>
        <v>991.35725000000002</v>
      </c>
      <c r="AC333">
        <v>1</v>
      </c>
      <c r="AD333">
        <v>1200</v>
      </c>
      <c r="AE333">
        <f t="shared" si="15"/>
        <v>1608.64275</v>
      </c>
      <c r="AF333" t="str">
        <f t="shared" si="16"/>
        <v/>
      </c>
    </row>
    <row r="334" spans="2:32" x14ac:dyDescent="0.55000000000000004">
      <c r="B334" t="s">
        <v>930</v>
      </c>
      <c r="C334" t="s">
        <v>931</v>
      </c>
      <c r="D334" s="6" t="s">
        <v>942</v>
      </c>
      <c r="E334" s="28" t="s">
        <v>943</v>
      </c>
      <c r="S334">
        <v>1000</v>
      </c>
      <c r="X334">
        <v>2.95</v>
      </c>
      <c r="Y334">
        <f t="shared" si="17"/>
        <v>429.96250000000003</v>
      </c>
      <c r="Z334">
        <f t="shared" si="17"/>
        <v>128.98875000000001</v>
      </c>
      <c r="AA334">
        <f t="shared" si="18"/>
        <v>558.95125000000007</v>
      </c>
      <c r="AB334" s="10">
        <f t="shared" si="19"/>
        <v>441.04874999999993</v>
      </c>
      <c r="AC334">
        <v>5</v>
      </c>
      <c r="AE334" t="str">
        <f t="shared" si="15"/>
        <v/>
      </c>
      <c r="AF334">
        <f t="shared" si="16"/>
        <v>558.95125000000007</v>
      </c>
    </row>
    <row r="335" spans="2:32" x14ac:dyDescent="0.55000000000000004">
      <c r="B335" t="s">
        <v>930</v>
      </c>
      <c r="C335" t="s">
        <v>931</v>
      </c>
      <c r="D335" s="6" t="s">
        <v>944</v>
      </c>
      <c r="E335" s="28" t="s">
        <v>945</v>
      </c>
      <c r="S335">
        <v>1500</v>
      </c>
      <c r="X335">
        <v>4.95</v>
      </c>
      <c r="Y335">
        <f t="shared" si="17"/>
        <v>721.46249999999998</v>
      </c>
      <c r="Z335">
        <f t="shared" si="17"/>
        <v>216.43875</v>
      </c>
      <c r="AA335">
        <f t="shared" si="18"/>
        <v>937.90125</v>
      </c>
      <c r="AB335" s="10">
        <f t="shared" si="19"/>
        <v>562.09875</v>
      </c>
      <c r="AC335">
        <v>2</v>
      </c>
      <c r="AE335" t="str">
        <f t="shared" si="15"/>
        <v/>
      </c>
      <c r="AF335">
        <f t="shared" si="16"/>
        <v>937.90125</v>
      </c>
    </row>
    <row r="336" spans="2:32" x14ac:dyDescent="0.55000000000000004">
      <c r="B336" t="s">
        <v>930</v>
      </c>
      <c r="C336" t="s">
        <v>931</v>
      </c>
      <c r="D336" s="6" t="s">
        <v>946</v>
      </c>
      <c r="E336" s="18" t="s">
        <v>947</v>
      </c>
      <c r="S336">
        <v>1500</v>
      </c>
      <c r="X336">
        <v>4.49</v>
      </c>
      <c r="Y336">
        <f t="shared" si="17"/>
        <v>654.41750000000002</v>
      </c>
      <c r="Z336">
        <f t="shared" si="17"/>
        <v>196.32525000000001</v>
      </c>
      <c r="AA336">
        <f t="shared" si="18"/>
        <v>850.74275</v>
      </c>
      <c r="AB336" s="10">
        <f t="shared" si="19"/>
        <v>649.25725</v>
      </c>
      <c r="AC336">
        <v>4</v>
      </c>
      <c r="AE336" t="str">
        <f t="shared" si="15"/>
        <v/>
      </c>
      <c r="AF336">
        <f t="shared" si="16"/>
        <v>850.74275</v>
      </c>
    </row>
    <row r="337" spans="2:33" x14ac:dyDescent="0.55000000000000004">
      <c r="B337" t="s">
        <v>930</v>
      </c>
      <c r="C337" t="s">
        <v>931</v>
      </c>
      <c r="D337" s="6" t="s">
        <v>948</v>
      </c>
      <c r="E337" s="28" t="s">
        <v>949</v>
      </c>
      <c r="S337">
        <v>1500</v>
      </c>
      <c r="X337">
        <v>4.95</v>
      </c>
      <c r="Y337">
        <f t="shared" si="17"/>
        <v>721.46249999999998</v>
      </c>
      <c r="Z337">
        <f t="shared" si="17"/>
        <v>216.43875</v>
      </c>
      <c r="AA337">
        <f t="shared" si="18"/>
        <v>937.90125</v>
      </c>
      <c r="AB337" s="10">
        <f t="shared" si="19"/>
        <v>562.09875</v>
      </c>
      <c r="AC337">
        <v>5</v>
      </c>
      <c r="AE337" t="str">
        <f t="shared" si="15"/>
        <v/>
      </c>
      <c r="AF337">
        <f t="shared" si="16"/>
        <v>937.90125</v>
      </c>
    </row>
    <row r="338" spans="2:33" x14ac:dyDescent="0.55000000000000004">
      <c r="B338" t="s">
        <v>930</v>
      </c>
      <c r="C338" t="s">
        <v>931</v>
      </c>
      <c r="D338" s="6" t="s">
        <v>950</v>
      </c>
      <c r="E338" s="28" t="s">
        <v>951</v>
      </c>
      <c r="S338">
        <v>800</v>
      </c>
      <c r="X338">
        <v>1.98</v>
      </c>
      <c r="Y338">
        <f t="shared" si="17"/>
        <v>288.58499999999998</v>
      </c>
      <c r="Z338">
        <f t="shared" si="17"/>
        <v>86.575499999999991</v>
      </c>
      <c r="AA338">
        <f t="shared" si="18"/>
        <v>375.16049999999996</v>
      </c>
      <c r="AB338" s="10">
        <f t="shared" si="19"/>
        <v>424.83950000000004</v>
      </c>
      <c r="AC338">
        <v>3</v>
      </c>
      <c r="AE338" t="str">
        <f t="shared" si="15"/>
        <v/>
      </c>
      <c r="AF338">
        <f t="shared" si="16"/>
        <v>375.16049999999996</v>
      </c>
    </row>
    <row r="339" spans="2:33" x14ac:dyDescent="0.55000000000000004">
      <c r="B339" t="s">
        <v>930</v>
      </c>
      <c r="C339" t="s">
        <v>931</v>
      </c>
      <c r="D339" s="6" t="s">
        <v>952</v>
      </c>
      <c r="E339" s="28" t="s">
        <v>953</v>
      </c>
      <c r="S339">
        <v>2200</v>
      </c>
      <c r="X339">
        <v>5</v>
      </c>
      <c r="Y339">
        <f t="shared" si="17"/>
        <v>728.75</v>
      </c>
      <c r="Z339">
        <f t="shared" si="17"/>
        <v>218.625</v>
      </c>
      <c r="AA339">
        <f t="shared" si="18"/>
        <v>947.375</v>
      </c>
      <c r="AB339" s="10">
        <f t="shared" si="19"/>
        <v>1252.625</v>
      </c>
      <c r="AC339">
        <v>1</v>
      </c>
      <c r="AE339" t="str">
        <f t="shared" si="15"/>
        <v/>
      </c>
      <c r="AF339">
        <f t="shared" si="16"/>
        <v>947.375</v>
      </c>
    </row>
    <row r="340" spans="2:33" x14ac:dyDescent="0.55000000000000004">
      <c r="B340" t="s">
        <v>930</v>
      </c>
      <c r="C340" t="s">
        <v>931</v>
      </c>
      <c r="D340" s="6" t="s">
        <v>954</v>
      </c>
      <c r="E340" s="28" t="s">
        <v>955</v>
      </c>
      <c r="S340">
        <v>1800</v>
      </c>
      <c r="X340">
        <v>3.48</v>
      </c>
      <c r="Y340">
        <f t="shared" si="17"/>
        <v>507.21</v>
      </c>
      <c r="Z340">
        <f t="shared" si="17"/>
        <v>152.16299999999998</v>
      </c>
      <c r="AA340">
        <f t="shared" si="18"/>
        <v>659.37299999999993</v>
      </c>
      <c r="AB340" s="10">
        <f t="shared" si="19"/>
        <v>1140.627</v>
      </c>
      <c r="AC340">
        <v>1</v>
      </c>
      <c r="AE340" t="str">
        <f t="shared" si="15"/>
        <v/>
      </c>
      <c r="AF340">
        <f t="shared" si="16"/>
        <v>659.37299999999993</v>
      </c>
    </row>
    <row r="341" spans="2:33" x14ac:dyDescent="0.55000000000000004">
      <c r="B341" t="s">
        <v>930</v>
      </c>
      <c r="C341" t="s">
        <v>931</v>
      </c>
      <c r="D341" s="6" t="s">
        <v>956</v>
      </c>
      <c r="E341" s="28" t="s">
        <v>957</v>
      </c>
      <c r="S341">
        <v>1000</v>
      </c>
      <c r="X341">
        <v>2.99</v>
      </c>
      <c r="Y341">
        <f t="shared" si="17"/>
        <v>435.79250000000002</v>
      </c>
      <c r="Z341">
        <f t="shared" si="17"/>
        <v>130.73775000000001</v>
      </c>
      <c r="AA341">
        <f t="shared" si="18"/>
        <v>566.53025000000002</v>
      </c>
      <c r="AB341" s="10">
        <f t="shared" si="19"/>
        <v>433.46974999999998</v>
      </c>
      <c r="AC341">
        <v>1</v>
      </c>
      <c r="AE341" t="str">
        <f t="shared" si="15"/>
        <v/>
      </c>
      <c r="AF341">
        <f t="shared" si="16"/>
        <v>566.53025000000002</v>
      </c>
    </row>
    <row r="342" spans="2:33" x14ac:dyDescent="0.55000000000000004">
      <c r="B342" t="s">
        <v>930</v>
      </c>
      <c r="C342" t="s">
        <v>931</v>
      </c>
      <c r="D342" s="6" t="s">
        <v>958</v>
      </c>
      <c r="E342" s="28" t="s">
        <v>959</v>
      </c>
      <c r="S342">
        <v>1500</v>
      </c>
      <c r="X342">
        <v>4.99</v>
      </c>
      <c r="Y342">
        <f t="shared" si="17"/>
        <v>727.29250000000002</v>
      </c>
      <c r="Z342">
        <f t="shared" si="17"/>
        <v>218.18774999999999</v>
      </c>
      <c r="AA342">
        <f t="shared" si="18"/>
        <v>945.48025000000007</v>
      </c>
      <c r="AB342" s="10">
        <f t="shared" si="19"/>
        <v>554.51974999999993</v>
      </c>
      <c r="AC342">
        <v>1</v>
      </c>
      <c r="AE342" t="str">
        <f t="shared" si="15"/>
        <v/>
      </c>
      <c r="AF342">
        <f t="shared" si="16"/>
        <v>945.48025000000007</v>
      </c>
    </row>
    <row r="343" spans="2:33" x14ac:dyDescent="0.55000000000000004">
      <c r="B343" t="s">
        <v>930</v>
      </c>
      <c r="C343" t="s">
        <v>931</v>
      </c>
      <c r="D343" s="6" t="s">
        <v>960</v>
      </c>
      <c r="E343" s="28" t="s">
        <v>961</v>
      </c>
      <c r="S343">
        <v>1300</v>
      </c>
      <c r="X343">
        <v>4</v>
      </c>
      <c r="Y343">
        <f t="shared" si="17"/>
        <v>583</v>
      </c>
      <c r="Z343">
        <f t="shared" si="17"/>
        <v>174.9</v>
      </c>
      <c r="AA343">
        <f t="shared" si="18"/>
        <v>757.9</v>
      </c>
      <c r="AB343" s="10">
        <f t="shared" si="19"/>
        <v>542.1</v>
      </c>
      <c r="AC343">
        <v>1</v>
      </c>
      <c r="AE343" t="str">
        <f t="shared" si="15"/>
        <v/>
      </c>
      <c r="AF343">
        <f t="shared" si="16"/>
        <v>757.9</v>
      </c>
    </row>
    <row r="344" spans="2:33" x14ac:dyDescent="0.55000000000000004">
      <c r="B344" t="s">
        <v>930</v>
      </c>
      <c r="C344" t="s">
        <v>931</v>
      </c>
      <c r="D344" s="6" t="s">
        <v>962</v>
      </c>
      <c r="E344" s="28" t="s">
        <v>963</v>
      </c>
      <c r="S344">
        <v>700</v>
      </c>
      <c r="X344">
        <v>2</v>
      </c>
      <c r="Y344">
        <f t="shared" si="17"/>
        <v>291.5</v>
      </c>
      <c r="Z344">
        <f t="shared" si="17"/>
        <v>87.45</v>
      </c>
      <c r="AA344">
        <f t="shared" si="18"/>
        <v>378.95</v>
      </c>
      <c r="AB344" s="10">
        <f t="shared" si="19"/>
        <v>321.05</v>
      </c>
      <c r="AC344">
        <v>3</v>
      </c>
      <c r="AE344" t="str">
        <f t="shared" si="15"/>
        <v/>
      </c>
      <c r="AF344">
        <f t="shared" si="16"/>
        <v>378.95</v>
      </c>
    </row>
    <row r="345" spans="2:33" x14ac:dyDescent="0.55000000000000004">
      <c r="B345" t="s">
        <v>930</v>
      </c>
      <c r="C345" t="s">
        <v>931</v>
      </c>
      <c r="D345" s="6" t="s">
        <v>964</v>
      </c>
      <c r="E345" s="28" t="s">
        <v>965</v>
      </c>
      <c r="S345">
        <v>1200</v>
      </c>
      <c r="X345">
        <v>3.48</v>
      </c>
      <c r="Y345">
        <f t="shared" ref="Y345:Z360" si="20">X345*Y$328</f>
        <v>507.21</v>
      </c>
      <c r="Z345">
        <f t="shared" si="20"/>
        <v>152.16299999999998</v>
      </c>
      <c r="AA345">
        <f t="shared" si="18"/>
        <v>659.37299999999993</v>
      </c>
      <c r="AB345" s="10">
        <f t="shared" si="19"/>
        <v>540.62700000000007</v>
      </c>
      <c r="AC345">
        <v>1</v>
      </c>
      <c r="AE345" t="str">
        <f t="shared" si="15"/>
        <v/>
      </c>
      <c r="AF345">
        <f t="shared" si="16"/>
        <v>659.37299999999993</v>
      </c>
    </row>
    <row r="346" spans="2:33" x14ac:dyDescent="0.55000000000000004">
      <c r="B346" t="s">
        <v>930</v>
      </c>
      <c r="C346" t="s">
        <v>931</v>
      </c>
      <c r="D346" s="6" t="s">
        <v>966</v>
      </c>
      <c r="E346" s="28" t="s">
        <v>967</v>
      </c>
      <c r="S346">
        <v>2000</v>
      </c>
      <c r="X346">
        <v>6</v>
      </c>
      <c r="Y346">
        <f t="shared" si="20"/>
        <v>874.5</v>
      </c>
      <c r="Z346">
        <f t="shared" si="20"/>
        <v>262.34999999999997</v>
      </c>
      <c r="AA346">
        <f t="shared" si="18"/>
        <v>1136.8499999999999</v>
      </c>
      <c r="AB346" s="10">
        <f t="shared" si="19"/>
        <v>863.15000000000009</v>
      </c>
      <c r="AC346">
        <v>1</v>
      </c>
      <c r="AE346" t="str">
        <f t="shared" si="15"/>
        <v/>
      </c>
      <c r="AF346">
        <f t="shared" si="16"/>
        <v>1136.8499999999999</v>
      </c>
    </row>
    <row r="347" spans="2:33" x14ac:dyDescent="0.55000000000000004">
      <c r="B347" t="s">
        <v>930</v>
      </c>
      <c r="C347" t="s">
        <v>931</v>
      </c>
      <c r="D347" s="6" t="s">
        <v>968</v>
      </c>
      <c r="E347" s="28" t="s">
        <v>969</v>
      </c>
      <c r="S347">
        <v>3000</v>
      </c>
      <c r="X347">
        <v>9.9499999999999993</v>
      </c>
      <c r="Y347">
        <f t="shared" si="20"/>
        <v>1450.2124999999999</v>
      </c>
      <c r="Z347">
        <f t="shared" si="20"/>
        <v>435.06374999999997</v>
      </c>
      <c r="AA347">
        <f t="shared" si="18"/>
        <v>1885.2762499999999</v>
      </c>
      <c r="AB347" s="10">
        <f t="shared" si="19"/>
        <v>1114.7237500000001</v>
      </c>
      <c r="AC347">
        <v>1</v>
      </c>
      <c r="AE347" t="str">
        <f t="shared" si="15"/>
        <v/>
      </c>
      <c r="AF347">
        <f t="shared" si="16"/>
        <v>1885.2762499999999</v>
      </c>
    </row>
    <row r="348" spans="2:33" x14ac:dyDescent="0.55000000000000004">
      <c r="AD348" s="8">
        <f>SUM(AD2:AD347)</f>
        <v>385610</v>
      </c>
      <c r="AE348" s="8">
        <f>SUM(AE2:AE347)</f>
        <v>670549.56425000029</v>
      </c>
      <c r="AF348" s="8">
        <f>SUM(AF2:AF347)</f>
        <v>3141910.3085807841</v>
      </c>
    </row>
    <row r="349" spans="2:33" x14ac:dyDescent="0.55000000000000004">
      <c r="AD349" s="24"/>
      <c r="AG349" s="31">
        <f>AD348-AE348</f>
        <v>-284939.56425000029</v>
      </c>
    </row>
  </sheetData>
  <autoFilter ref="A1:AC326" xr:uid="{4E5BF7FA-EC45-4E71-8C3E-6CA856A5C888}">
    <sortState xmlns:xlrd2="http://schemas.microsoft.com/office/spreadsheetml/2017/richdata2" ref="A2:AC326">
      <sortCondition ref="D1:D326"/>
    </sortState>
  </autoFilter>
  <phoneticPr fontId="4"/>
  <hyperlinks>
    <hyperlink ref="H4" r:id="rId1" display="ftp://princessm@sv3148.xserver.jp/photo/A1-0001_F.jpg" xr:uid="{8AD9C648-53E4-467E-A35C-BAB69129B92D}"/>
    <hyperlink ref="H145" r:id="rId2" display="https://blog.princessm.jp/photo/B4-0004_F.jpg" xr:uid="{71A19D08-7DA9-41A3-9337-E026EF14001C}"/>
    <hyperlink ref="J145" r:id="rId3" xr:uid="{62D31E26-475A-416A-91CE-CCF74E419E62}"/>
    <hyperlink ref="B169" r:id="rId4" display="https://princessm.jp/?mode=cate&amp;csid=0&amp;cbid=2398428" xr:uid="{519C31DB-616D-48EA-936E-06D86ABF3935}"/>
    <hyperlink ref="H195" r:id="rId5" display="https://blog.princessm.jp/wp-content/uploads/2018/04/D9-0003_1.jpg" xr:uid="{C09020CD-99A5-4657-887E-54078433748B}"/>
    <hyperlink ref="H297" r:id="rId6" display="https://blog.princessm.jp/wp-content/uploads/2018/04/C3-0003_1.jpg" xr:uid="{A914F746-D1A5-40CE-8B7D-39288074A061}"/>
    <hyperlink ref="H106" r:id="rId7" display="https://blog.princessm.jp/wp-content/uploads/2018/04/A8-0006_1.jpg" xr:uid="{6E39F212-821F-44B9-A43D-2C7F62D50BF0}"/>
    <hyperlink ref="J106" r:id="rId8" xr:uid="{A8BB1C70-09D1-4882-8EDB-2EB1C687AAAF}"/>
    <hyperlink ref="K106" r:id="rId9" xr:uid="{2A44E51B-C5C6-4D3C-B5A7-DE4691E84E2C}"/>
    <hyperlink ref="L106" r:id="rId10" xr:uid="{F697298B-B11E-4C32-861D-E42CB1C65258}"/>
    <hyperlink ref="H196" r:id="rId11" display="https://blog.princessm.jp/wp-content/uploads/2018/05/C3-0004_1.jpg" xr:uid="{42FE3997-FDDF-4BFB-B33E-0CB4FD202818}"/>
    <hyperlink ref="J196" r:id="rId12" xr:uid="{5E791EEB-10B7-4DF8-8039-91C099A2DBD5}"/>
    <hyperlink ref="K196" r:id="rId13" xr:uid="{3E1A770E-2A2A-44B0-9C16-591F8D06AB98}"/>
    <hyperlink ref="L196" r:id="rId14" xr:uid="{7514223A-8C2B-4A43-B848-70DA903B03D0}"/>
    <hyperlink ref="M196" r:id="rId15" xr:uid="{130B39EA-BF29-492B-B178-1D313E6F2DA2}"/>
    <hyperlink ref="H197" r:id="rId16" display="https://blog.princessm.jp/wp-content/uploads/2018/05/C3-0005_1.jpg" xr:uid="{85902514-8448-4624-9134-B3830069F746}"/>
    <hyperlink ref="J197" r:id="rId17" xr:uid="{98318B2E-94F8-40B8-957B-B60909D0586A}"/>
    <hyperlink ref="K197" r:id="rId18" xr:uid="{9D258734-5E47-47F8-946D-9C4374CE0C63}"/>
    <hyperlink ref="L197" r:id="rId19" xr:uid="{88C3EB6C-CCD0-4495-AB4A-3D69EE97CECA}"/>
    <hyperlink ref="H198" r:id="rId20" display="https://blog.princessm.jp/wp-content/uploads/2018/05/C3-0006_1.jpg" xr:uid="{CD3207B0-9420-4B71-B9B8-5A23040E6E3E}"/>
    <hyperlink ref="J198" r:id="rId21" xr:uid="{8C8D38C4-3E76-43B8-BB62-A9FCD8C1377C}"/>
    <hyperlink ref="K198" r:id="rId22" xr:uid="{02C2596E-6EDA-4C11-98D0-DDDD226C015E}"/>
    <hyperlink ref="J199:O199" r:id="rId23" display="https://blog.princessm.jp/wp-content/uploads/2018/05/C3-0007_1.jpg" xr:uid="{4916D4D2-ECF1-43A7-B787-17F285679564}"/>
    <hyperlink ref="J199" r:id="rId24" xr:uid="{9F505E00-6C1D-42EE-842E-49A593C3921E}"/>
    <hyperlink ref="K199" r:id="rId25" xr:uid="{0879939B-062B-48C6-8265-7671B7225A77}"/>
    <hyperlink ref="L199" r:id="rId26" xr:uid="{854A7AED-2CC5-4480-8C8F-5BE5ECE3FD2A}"/>
    <hyperlink ref="M199" r:id="rId27" xr:uid="{2DCEF8C0-622B-4E4C-9535-08A39D09549C}"/>
    <hyperlink ref="N199" r:id="rId28" xr:uid="{B4E0D216-8EE4-4C8E-98F9-B4E2A1F925D1}"/>
    <hyperlink ref="O199" r:id="rId29" xr:uid="{61EBEC13-156A-430B-BD67-EAD11C522628}"/>
    <hyperlink ref="H204" r:id="rId30" display="https://blog.princessm.jp/wp-content/uploads/2018/05/C3-0008_1.jpg" xr:uid="{92AA4419-E049-4B89-BAC4-B980F2248F8F}"/>
    <hyperlink ref="J204" r:id="rId31" xr:uid="{8E7CDB2E-ABFD-44F1-A8EE-FA16360649B3}"/>
    <hyperlink ref="K204" r:id="rId32" xr:uid="{C71C68AB-B33E-4615-B8F9-706F423020B6}"/>
    <hyperlink ref="L204" r:id="rId33" xr:uid="{B1661905-74B4-4953-A9D2-01DF10DE12A8}"/>
    <hyperlink ref="H200" r:id="rId34" display="https://blog.princessm.jp/wp-content/uploads/2018/05/C3-0007_1.jpg" xr:uid="{62ACB18F-2A57-4351-90AB-376A3A37B320}"/>
    <hyperlink ref="H201" r:id="rId35" display="https://blog.princessm.jp/wp-content/uploads/2018/05/C3-0007_1.jpg" xr:uid="{2B3028B7-F39D-4673-916C-A3AAB72D457C}"/>
    <hyperlink ref="H202" r:id="rId36" display="https://blog.princessm.jp/wp-content/uploads/2018/05/C3-0007_1.jpg" xr:uid="{D6847ADC-C613-4A5D-8DC3-6886C75FAFAF}"/>
    <hyperlink ref="H203" r:id="rId37" display="https://blog.princessm.jp/wp-content/uploads/2018/05/C3-0007_1.jpg" xr:uid="{CF7C8D6C-6B8C-4FAF-B086-54A7B2D56D89}"/>
    <hyperlink ref="J200:O200" r:id="rId38" display="https://blog.princessm.jp/wp-content/uploads/2018/05/C3-0007_1.jpg" xr:uid="{D9A7F40A-1A18-4CC8-A229-97EC3FA74AE1}"/>
    <hyperlink ref="J201:O201" r:id="rId39" display="https://blog.princessm.jp/wp-content/uploads/2018/05/C3-0007_1.jpg" xr:uid="{C67DA776-3D9E-4145-A8DA-EDBEEA5E6514}"/>
    <hyperlink ref="J202:O202" r:id="rId40" display="https://blog.princessm.jp/wp-content/uploads/2018/05/C3-0007_1.jpg" xr:uid="{6B90E6F8-2FAE-48F0-886C-9F79F8A6A3F5}"/>
    <hyperlink ref="J203:O203" r:id="rId41" display="https://blog.princessm.jp/wp-content/uploads/2018/05/C3-0007_1.jpg" xr:uid="{D5015A0F-F2A1-4C11-BC10-048BF376F619}"/>
    <hyperlink ref="J200" r:id="rId42" xr:uid="{840E3FAE-B74A-40BA-970B-5CDB2D09D8FC}"/>
    <hyperlink ref="J201" r:id="rId43" xr:uid="{1659A4AC-2855-4351-A73F-BE62A3BD55A5}"/>
    <hyperlink ref="J202" r:id="rId44" xr:uid="{A2BE3FE2-543D-400D-BABD-0F162D48E548}"/>
    <hyperlink ref="J203" r:id="rId45" xr:uid="{8C0AC24B-66B1-4059-B66C-C72DCF25D983}"/>
    <hyperlink ref="K200" r:id="rId46" xr:uid="{C9216E7C-F86A-46D5-99BD-4EDCDD7A1F69}"/>
    <hyperlink ref="K201" r:id="rId47" xr:uid="{6F2D4C72-EB24-48E4-9E8A-721272023155}"/>
    <hyperlink ref="K202" r:id="rId48" xr:uid="{3C3FBCF0-3438-4AB0-BE8D-8A0B256C783A}"/>
    <hyperlink ref="K203" r:id="rId49" xr:uid="{5C03FAEB-6D56-43E0-B890-CB9D0943C4C0}"/>
    <hyperlink ref="L200" r:id="rId50" xr:uid="{4C9EF251-CA4E-4E1F-9A97-BC41B5DBCF02}"/>
    <hyperlink ref="L201" r:id="rId51" xr:uid="{D857881C-A00A-413F-8462-816709E8697E}"/>
    <hyperlink ref="L202" r:id="rId52" xr:uid="{05DD1F2D-6FC7-42B8-9D2C-6D591D256893}"/>
    <hyperlink ref="L203" r:id="rId53" xr:uid="{567CB7E3-8652-45A4-90EA-007E330509FA}"/>
    <hyperlink ref="M200" r:id="rId54" xr:uid="{52F20C1F-9C3F-40FF-9396-6DD9E37364A3}"/>
    <hyperlink ref="M201" r:id="rId55" xr:uid="{CBF69A89-CFFC-49CC-80D2-AD7F8474C902}"/>
    <hyperlink ref="M202" r:id="rId56" xr:uid="{4CB09FD6-081B-4A24-B187-7ED2D4CBA42C}"/>
    <hyperlink ref="M203" r:id="rId57" xr:uid="{16EA4F72-0C60-4A5C-9911-8B8830C88583}"/>
    <hyperlink ref="N200" r:id="rId58" xr:uid="{A0BE87CB-6C46-4C13-BE98-A11855B0B2EF}"/>
    <hyperlink ref="N201" r:id="rId59" xr:uid="{D897E0DC-138F-45F7-A061-87B53E1FFABC}"/>
    <hyperlink ref="N202" r:id="rId60" xr:uid="{C86FEF5A-0328-4957-B41E-6A2EBFEC583D}"/>
    <hyperlink ref="N203" r:id="rId61" xr:uid="{8E40C386-5522-43AE-A982-3ABA3433D3B5}"/>
    <hyperlink ref="O200" r:id="rId62" xr:uid="{AF8F172A-92DC-4A5B-902B-4A3E68B24B6B}"/>
    <hyperlink ref="O201" r:id="rId63" xr:uid="{23960BB6-645F-4C95-AF67-83B075CF9387}"/>
    <hyperlink ref="O202" r:id="rId64" xr:uid="{85A9EAB0-142C-43F8-8BEB-BFD1795B591F}"/>
    <hyperlink ref="O203" r:id="rId65" xr:uid="{8644A29A-B60E-4B4F-BC8B-65724788881C}"/>
  </hyperlinks>
  <pageMargins left="0.25" right="0.25" top="0.75" bottom="0.75" header="0.3" footer="0.3"/>
  <pageSetup paperSize="9" scale="16" fitToHeight="0" orientation="landscape" horizontalDpi="4294967293"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06DA-DBE5-423D-B5A5-E2E50DC6FFF8}">
  <dimension ref="A1:AO346"/>
  <sheetViews>
    <sheetView workbookViewId="0">
      <pane xSplit="20" ySplit="1" topLeftCell="AL98" activePane="bottomRight" state="frozen"/>
      <selection pane="topRight" activeCell="U1" sqref="U1"/>
      <selection pane="bottomLeft" activeCell="A2" sqref="A2"/>
      <selection pane="bottomRight" activeCell="AM103" sqref="AM103"/>
    </sheetView>
  </sheetViews>
  <sheetFormatPr defaultRowHeight="18" x14ac:dyDescent="0.55000000000000004"/>
  <cols>
    <col min="1" max="1" width="2.58203125" customWidth="1"/>
    <col min="4" max="4" width="6.33203125" customWidth="1"/>
    <col min="6" max="6" width="30.08203125" customWidth="1"/>
    <col min="7" max="8" width="9.4140625" hidden="1" customWidth="1"/>
    <col min="9" max="10" width="41.6640625" hidden="1" customWidth="1"/>
    <col min="11" max="14" width="5" hidden="1" customWidth="1"/>
    <col min="15" max="15" width="8.6640625" style="32" hidden="1" customWidth="1"/>
    <col min="16" max="16" width="8.6640625" hidden="1" customWidth="1"/>
    <col min="17" max="17" width="10.1640625" style="8" hidden="1" customWidth="1"/>
    <col min="18" max="18" width="8.6640625" hidden="1" customWidth="1"/>
    <col min="19" max="19" width="5.25" hidden="1" customWidth="1"/>
    <col min="21" max="23" width="6.25" customWidth="1"/>
    <col min="24" max="24" width="6.25" style="10" customWidth="1"/>
    <col min="25" max="25" width="11.4140625" customWidth="1"/>
    <col min="26" max="26" width="7" customWidth="1"/>
    <col min="27" max="27" width="8.75" customWidth="1"/>
    <col min="28" max="28" width="9.6640625" customWidth="1"/>
    <col min="29" max="29" width="8.6640625" customWidth="1"/>
    <col min="32" max="32" width="9.83203125" bestFit="1" customWidth="1"/>
  </cols>
  <sheetData>
    <row r="1" spans="1:41" ht="54" x14ac:dyDescent="0.55000000000000004">
      <c r="B1" s="1" t="s">
        <v>0</v>
      </c>
      <c r="C1" s="2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4" t="s">
        <v>20</v>
      </c>
      <c r="W1" s="1" t="s">
        <v>21</v>
      </c>
      <c r="X1" s="1" t="s">
        <v>22</v>
      </c>
      <c r="Y1" s="1" t="s">
        <v>23</v>
      </c>
      <c r="Z1" s="1">
        <v>154</v>
      </c>
      <c r="AA1" s="1" t="s">
        <v>24</v>
      </c>
      <c r="AB1" s="1" t="s">
        <v>25</v>
      </c>
      <c r="AC1" s="5" t="s">
        <v>26</v>
      </c>
      <c r="AE1" s="5" t="s">
        <v>929</v>
      </c>
      <c r="AI1" t="s">
        <v>1231</v>
      </c>
      <c r="AJ1" t="s">
        <v>1230</v>
      </c>
      <c r="AK1" t="s">
        <v>26</v>
      </c>
      <c r="AM1" t="s">
        <v>1229</v>
      </c>
      <c r="AN1" t="s">
        <v>1228</v>
      </c>
      <c r="AO1" t="s">
        <v>1227</v>
      </c>
    </row>
    <row r="2" spans="1:41" x14ac:dyDescent="0.55000000000000004">
      <c r="A2">
        <v>1</v>
      </c>
      <c r="B2" s="9" t="s">
        <v>1226</v>
      </c>
      <c r="C2" t="s">
        <v>36</v>
      </c>
      <c r="D2" t="s">
        <v>37</v>
      </c>
      <c r="E2" s="9" t="s">
        <v>1225</v>
      </c>
      <c r="F2" s="9" t="s">
        <v>1218</v>
      </c>
      <c r="J2" s="7"/>
      <c r="T2" s="32">
        <v>5200</v>
      </c>
      <c r="W2" s="8"/>
      <c r="X2" s="10">
        <v>1</v>
      </c>
      <c r="Y2">
        <v>20</v>
      </c>
      <c r="Z2">
        <v>3080</v>
      </c>
      <c r="AA2">
        <v>616</v>
      </c>
      <c r="AB2">
        <v>3696</v>
      </c>
      <c r="AC2" s="24">
        <v>804</v>
      </c>
      <c r="AD2" s="9">
        <v>20</v>
      </c>
      <c r="AE2" s="9">
        <v>1</v>
      </c>
      <c r="AF2" s="9">
        <f>AD2*AE2</f>
        <v>20</v>
      </c>
      <c r="AG2" t="s">
        <v>1217</v>
      </c>
      <c r="AI2">
        <v>3080</v>
      </c>
      <c r="AJ2">
        <v>3696</v>
      </c>
      <c r="AN2" t="str">
        <f>IF(AM2="","",AB2)</f>
        <v/>
      </c>
      <c r="AO2">
        <f>IF(AM2="",AB2,0)</f>
        <v>3696</v>
      </c>
    </row>
    <row r="3" spans="1:41" ht="126" x14ac:dyDescent="0.55000000000000004">
      <c r="A3">
        <v>2</v>
      </c>
      <c r="B3" s="9" t="s">
        <v>1224</v>
      </c>
      <c r="C3" t="s">
        <v>36</v>
      </c>
      <c r="D3" t="s">
        <v>37</v>
      </c>
      <c r="E3" s="9" t="s">
        <v>1223</v>
      </c>
      <c r="F3" s="9" t="s">
        <v>1222</v>
      </c>
      <c r="I3" s="37" t="s">
        <v>1221</v>
      </c>
      <c r="T3" s="32">
        <v>5500</v>
      </c>
      <c r="U3" s="13"/>
      <c r="V3" s="8"/>
      <c r="W3" s="8"/>
      <c r="X3" s="10">
        <v>1</v>
      </c>
      <c r="Y3">
        <v>20</v>
      </c>
      <c r="Z3">
        <v>3080</v>
      </c>
      <c r="AA3">
        <v>616</v>
      </c>
      <c r="AB3">
        <v>3696</v>
      </c>
      <c r="AC3" s="24">
        <v>804</v>
      </c>
      <c r="AD3" s="9">
        <v>20</v>
      </c>
      <c r="AE3" s="9">
        <v>1</v>
      </c>
      <c r="AF3" s="9">
        <f>AD3*AE3</f>
        <v>20</v>
      </c>
      <c r="AG3" t="s">
        <v>1217</v>
      </c>
      <c r="AI3">
        <v>3080</v>
      </c>
      <c r="AJ3">
        <v>3696</v>
      </c>
      <c r="AN3" t="str">
        <f>IF(AM3="","",AB3)</f>
        <v/>
      </c>
      <c r="AO3">
        <f>IF(AM3="",AB3,0)</f>
        <v>3696</v>
      </c>
    </row>
    <row r="4" spans="1:41" x14ac:dyDescent="0.55000000000000004">
      <c r="A4">
        <v>3</v>
      </c>
      <c r="B4" s="9" t="s">
        <v>1220</v>
      </c>
      <c r="C4" t="s">
        <v>36</v>
      </c>
      <c r="D4" t="s">
        <v>37</v>
      </c>
      <c r="E4" s="9" t="s">
        <v>1219</v>
      </c>
      <c r="F4" s="9" t="s">
        <v>1218</v>
      </c>
      <c r="T4" s="32">
        <v>5200</v>
      </c>
      <c r="U4" s="13"/>
      <c r="V4" s="8"/>
      <c r="W4" s="8"/>
      <c r="X4" s="10">
        <v>1</v>
      </c>
      <c r="Y4">
        <v>15</v>
      </c>
      <c r="Z4">
        <v>2310</v>
      </c>
      <c r="AA4">
        <v>462</v>
      </c>
      <c r="AB4">
        <v>2772</v>
      </c>
      <c r="AC4" s="24">
        <v>1428</v>
      </c>
      <c r="AD4" s="9">
        <v>15</v>
      </c>
      <c r="AE4" s="9">
        <v>1</v>
      </c>
      <c r="AF4" s="9">
        <f>AD4*AE4</f>
        <v>15</v>
      </c>
      <c r="AG4" t="s">
        <v>1217</v>
      </c>
      <c r="AI4">
        <v>2310</v>
      </c>
      <c r="AJ4">
        <v>2772</v>
      </c>
      <c r="AN4" t="str">
        <f>IF(AM4="","",AB4)</f>
        <v/>
      </c>
      <c r="AO4">
        <f>IF(AM4="",AB4,0)</f>
        <v>2772</v>
      </c>
    </row>
    <row r="5" spans="1:41" x14ac:dyDescent="0.55000000000000004">
      <c r="A5">
        <v>4</v>
      </c>
      <c r="B5" s="17" t="s">
        <v>1216</v>
      </c>
      <c r="C5" t="s">
        <v>36</v>
      </c>
      <c r="D5" t="s">
        <v>37</v>
      </c>
      <c r="E5" s="9" t="s">
        <v>1215</v>
      </c>
      <c r="F5" s="17" t="s">
        <v>1214</v>
      </c>
      <c r="T5" s="32">
        <v>1500</v>
      </c>
      <c r="U5" s="13"/>
      <c r="V5" s="8"/>
      <c r="W5" s="8"/>
      <c r="X5" s="10">
        <v>1</v>
      </c>
      <c r="Y5">
        <v>3.3</v>
      </c>
      <c r="Z5">
        <v>508.2</v>
      </c>
      <c r="AA5">
        <v>101.63999999999993</v>
      </c>
      <c r="AB5">
        <v>609.83999999999992</v>
      </c>
      <c r="AC5" s="24">
        <v>890.16000000000008</v>
      </c>
      <c r="AD5" s="9">
        <v>3.3</v>
      </c>
      <c r="AE5" s="17">
        <v>3</v>
      </c>
      <c r="AF5" s="17">
        <f>AD5*AE5</f>
        <v>9.8999999999999986</v>
      </c>
      <c r="AG5" t="s">
        <v>1006</v>
      </c>
      <c r="AH5">
        <v>1972</v>
      </c>
      <c r="AI5">
        <v>508.2</v>
      </c>
      <c r="AJ5">
        <v>609.83999999999992</v>
      </c>
      <c r="AN5" t="str">
        <f>IF(AM5="","",AB5)</f>
        <v/>
      </c>
      <c r="AO5">
        <f>IF(AM5="",AB5,0)</f>
        <v>609.83999999999992</v>
      </c>
    </row>
    <row r="6" spans="1:41" x14ac:dyDescent="0.55000000000000004">
      <c r="A6">
        <v>5</v>
      </c>
      <c r="B6" s="17" t="s">
        <v>1213</v>
      </c>
      <c r="C6" t="s">
        <v>36</v>
      </c>
      <c r="D6" t="s">
        <v>37</v>
      </c>
      <c r="E6" s="9" t="s">
        <v>1212</v>
      </c>
      <c r="F6" s="17" t="s">
        <v>1211</v>
      </c>
      <c r="J6" s="7"/>
      <c r="T6" s="32">
        <v>1200</v>
      </c>
      <c r="W6" s="8"/>
      <c r="X6" s="10">
        <v>1</v>
      </c>
      <c r="Y6">
        <v>2.2999999999999998</v>
      </c>
      <c r="Z6">
        <v>354.2</v>
      </c>
      <c r="AA6">
        <v>70.839999999999975</v>
      </c>
      <c r="AB6">
        <v>425.03999999999996</v>
      </c>
      <c r="AC6" s="24">
        <v>774.96</v>
      </c>
      <c r="AD6" s="9">
        <v>2.2999999999999998</v>
      </c>
      <c r="AE6" s="17">
        <v>3</v>
      </c>
      <c r="AF6" s="17">
        <f>AD6*AE6</f>
        <v>6.8999999999999995</v>
      </c>
      <c r="AG6" t="s">
        <v>1006</v>
      </c>
      <c r="AH6">
        <v>1950</v>
      </c>
      <c r="AI6">
        <v>354.2</v>
      </c>
      <c r="AJ6">
        <v>425.03999999999996</v>
      </c>
      <c r="AN6" t="str">
        <f>IF(AM6="","",AB6)</f>
        <v/>
      </c>
      <c r="AO6">
        <f>IF(AM6="",AB6,0)</f>
        <v>425.03999999999996</v>
      </c>
    </row>
    <row r="7" spans="1:41" x14ac:dyDescent="0.55000000000000004">
      <c r="A7">
        <v>6</v>
      </c>
      <c r="B7" s="17" t="s">
        <v>1210</v>
      </c>
      <c r="C7" t="s">
        <v>36</v>
      </c>
      <c r="D7" t="s">
        <v>37</v>
      </c>
      <c r="E7" s="9" t="s">
        <v>1209</v>
      </c>
      <c r="F7" s="17" t="s">
        <v>1208</v>
      </c>
      <c r="O7" s="33"/>
      <c r="T7" s="33">
        <v>2000</v>
      </c>
      <c r="U7" s="13"/>
      <c r="V7" s="8"/>
      <c r="W7" s="8"/>
      <c r="X7" s="10">
        <v>1</v>
      </c>
      <c r="Y7">
        <v>2</v>
      </c>
      <c r="Z7">
        <v>308</v>
      </c>
      <c r="AA7">
        <v>61.599999999999966</v>
      </c>
      <c r="AB7">
        <v>369.59999999999997</v>
      </c>
      <c r="AC7" s="24">
        <v>1330.4</v>
      </c>
      <c r="AD7" s="9">
        <v>2</v>
      </c>
      <c r="AE7" s="17">
        <v>1</v>
      </c>
      <c r="AF7" s="17">
        <f>AD7*AE7</f>
        <v>2</v>
      </c>
      <c r="AG7" t="s">
        <v>1096</v>
      </c>
      <c r="AH7">
        <v>1970</v>
      </c>
      <c r="AI7">
        <v>308</v>
      </c>
      <c r="AJ7">
        <v>369.59999999999997</v>
      </c>
      <c r="AN7" t="str">
        <f>IF(AM7="","",AB7)</f>
        <v/>
      </c>
      <c r="AO7">
        <f>IF(AM7="",AB7,0)</f>
        <v>369.59999999999997</v>
      </c>
    </row>
    <row r="8" spans="1:41" x14ac:dyDescent="0.55000000000000004">
      <c r="A8">
        <v>7</v>
      </c>
      <c r="B8" s="17" t="s">
        <v>1207</v>
      </c>
      <c r="C8" t="s">
        <v>36</v>
      </c>
      <c r="D8" t="s">
        <v>37</v>
      </c>
      <c r="E8" s="9" t="s">
        <v>1206</v>
      </c>
      <c r="F8" s="17" t="s">
        <v>1205</v>
      </c>
      <c r="T8" s="33">
        <v>2500</v>
      </c>
      <c r="U8" s="13"/>
      <c r="V8" s="8"/>
      <c r="W8" s="8"/>
      <c r="X8" s="10">
        <v>1</v>
      </c>
      <c r="Y8">
        <v>2</v>
      </c>
      <c r="Z8">
        <v>308</v>
      </c>
      <c r="AA8">
        <v>61.599999999999966</v>
      </c>
      <c r="AB8">
        <v>369.59999999999997</v>
      </c>
      <c r="AC8" s="24">
        <v>2030.4</v>
      </c>
      <c r="AD8" s="9">
        <v>2</v>
      </c>
      <c r="AE8" s="17">
        <v>1</v>
      </c>
      <c r="AF8" s="17">
        <f>AD8*AE8</f>
        <v>2</v>
      </c>
      <c r="AG8" t="s">
        <v>1096</v>
      </c>
      <c r="AH8">
        <v>1950</v>
      </c>
      <c r="AI8">
        <v>308</v>
      </c>
      <c r="AJ8">
        <v>369.59999999999997</v>
      </c>
      <c r="AN8" t="str">
        <f>IF(AM8="","",AB8)</f>
        <v/>
      </c>
      <c r="AO8">
        <f>IF(AM8="",AB8,0)</f>
        <v>369.59999999999997</v>
      </c>
    </row>
    <row r="9" spans="1:41" x14ac:dyDescent="0.55000000000000004">
      <c r="A9">
        <v>8</v>
      </c>
      <c r="B9" s="17" t="s">
        <v>1204</v>
      </c>
      <c r="C9" t="s">
        <v>36</v>
      </c>
      <c r="D9" t="s">
        <v>37</v>
      </c>
      <c r="E9" s="9" t="s">
        <v>1203</v>
      </c>
      <c r="F9" s="17" t="s">
        <v>1195</v>
      </c>
      <c r="T9" s="32">
        <v>2400</v>
      </c>
      <c r="U9" s="13"/>
      <c r="V9" s="8"/>
      <c r="W9" s="8"/>
      <c r="X9" s="10">
        <v>1</v>
      </c>
      <c r="Y9">
        <v>2</v>
      </c>
      <c r="Z9">
        <v>308</v>
      </c>
      <c r="AA9">
        <v>61.599999999999966</v>
      </c>
      <c r="AB9">
        <v>369.59999999999997</v>
      </c>
      <c r="AC9" s="24">
        <v>2030.4</v>
      </c>
      <c r="AD9" s="9">
        <v>2</v>
      </c>
      <c r="AE9" s="17">
        <v>1</v>
      </c>
      <c r="AF9" s="17">
        <f>AD9*AE9</f>
        <v>2</v>
      </c>
      <c r="AG9" t="s">
        <v>1096</v>
      </c>
      <c r="AH9">
        <v>1980</v>
      </c>
      <c r="AI9">
        <v>308</v>
      </c>
      <c r="AJ9">
        <v>369.59999999999997</v>
      </c>
      <c r="AN9" t="str">
        <f>IF(AM9="","",AB9)</f>
        <v/>
      </c>
      <c r="AO9">
        <f>IF(AM9="",AB9,0)</f>
        <v>369.59999999999997</v>
      </c>
    </row>
    <row r="10" spans="1:41" x14ac:dyDescent="0.55000000000000004">
      <c r="A10">
        <v>9</v>
      </c>
      <c r="B10" s="17" t="s">
        <v>1202</v>
      </c>
      <c r="C10" t="s">
        <v>36</v>
      </c>
      <c r="D10" t="s">
        <v>37</v>
      </c>
      <c r="E10" s="9" t="s">
        <v>1201</v>
      </c>
      <c r="F10" s="17" t="s">
        <v>1195</v>
      </c>
      <c r="T10" s="32">
        <v>2400</v>
      </c>
      <c r="U10" s="13"/>
      <c r="V10" s="8"/>
      <c r="W10" s="8"/>
      <c r="X10" s="10">
        <v>1</v>
      </c>
      <c r="Y10">
        <v>2</v>
      </c>
      <c r="Z10">
        <v>308</v>
      </c>
      <c r="AA10">
        <v>61.599999999999966</v>
      </c>
      <c r="AB10">
        <v>369.59999999999997</v>
      </c>
      <c r="AC10" s="24">
        <v>2030.4</v>
      </c>
      <c r="AD10" s="9">
        <v>2</v>
      </c>
      <c r="AE10" s="17">
        <v>1</v>
      </c>
      <c r="AF10" s="17">
        <f>AD10*AE10</f>
        <v>2</v>
      </c>
      <c r="AG10" t="s">
        <v>1096</v>
      </c>
      <c r="AH10">
        <v>1997</v>
      </c>
      <c r="AI10">
        <v>308</v>
      </c>
      <c r="AJ10">
        <v>369.59999999999997</v>
      </c>
      <c r="AN10" t="str">
        <f>IF(AM10="","",AB10)</f>
        <v/>
      </c>
      <c r="AO10">
        <f>IF(AM10="",AB10,0)</f>
        <v>369.59999999999997</v>
      </c>
    </row>
    <row r="11" spans="1:41" x14ac:dyDescent="0.55000000000000004">
      <c r="A11">
        <v>10</v>
      </c>
      <c r="B11" s="17" t="s">
        <v>1200</v>
      </c>
      <c r="C11" t="s">
        <v>36</v>
      </c>
      <c r="D11" t="s">
        <v>37</v>
      </c>
      <c r="E11" s="9" t="s">
        <v>1199</v>
      </c>
      <c r="F11" s="17" t="s">
        <v>1198</v>
      </c>
      <c r="T11" s="32">
        <v>2400</v>
      </c>
      <c r="U11" s="13"/>
      <c r="V11" s="8"/>
      <c r="W11" s="8"/>
      <c r="X11" s="10">
        <v>1</v>
      </c>
      <c r="Y11">
        <v>2</v>
      </c>
      <c r="Z11">
        <v>308</v>
      </c>
      <c r="AA11">
        <v>61.599999999999966</v>
      </c>
      <c r="AB11">
        <v>369.59999999999997</v>
      </c>
      <c r="AC11" s="24">
        <v>2030.4</v>
      </c>
      <c r="AD11" s="9">
        <v>2</v>
      </c>
      <c r="AE11" s="17">
        <v>1</v>
      </c>
      <c r="AF11" s="17">
        <f>AD11*AE11</f>
        <v>2</v>
      </c>
      <c r="AG11" t="s">
        <v>1096</v>
      </c>
      <c r="AH11">
        <v>1980</v>
      </c>
      <c r="AI11">
        <v>308</v>
      </c>
      <c r="AJ11">
        <v>369.59999999999997</v>
      </c>
      <c r="AN11" t="str">
        <f>IF(AM11="","",AB11)</f>
        <v/>
      </c>
      <c r="AO11">
        <f>IF(AM11="",AB11,0)</f>
        <v>369.59999999999997</v>
      </c>
    </row>
    <row r="12" spans="1:41" x14ac:dyDescent="0.55000000000000004">
      <c r="A12">
        <v>12</v>
      </c>
      <c r="B12" s="17" t="s">
        <v>1197</v>
      </c>
      <c r="C12" t="s">
        <v>36</v>
      </c>
      <c r="D12" t="s">
        <v>37</v>
      </c>
      <c r="E12" s="9" t="s">
        <v>1196</v>
      </c>
      <c r="F12" s="17" t="s">
        <v>1195</v>
      </c>
      <c r="J12" s="7"/>
      <c r="T12" s="32">
        <v>2400</v>
      </c>
      <c r="W12" s="8"/>
      <c r="X12" s="10">
        <v>1</v>
      </c>
      <c r="Y12">
        <v>2</v>
      </c>
      <c r="Z12">
        <v>308</v>
      </c>
      <c r="AA12">
        <v>61.599999999999966</v>
      </c>
      <c r="AB12">
        <v>369.59999999999997</v>
      </c>
      <c r="AC12" s="24">
        <v>2030.4</v>
      </c>
      <c r="AD12" s="9">
        <v>2</v>
      </c>
      <c r="AE12" s="17">
        <v>1</v>
      </c>
      <c r="AF12" s="17">
        <f>AD12*AE12</f>
        <v>2</v>
      </c>
      <c r="AG12" t="s">
        <v>1096</v>
      </c>
      <c r="AH12">
        <v>1980</v>
      </c>
      <c r="AI12">
        <v>308</v>
      </c>
      <c r="AJ12">
        <v>369.59999999999997</v>
      </c>
      <c r="AN12" t="str">
        <f>IF(AM12="","",AB12)</f>
        <v/>
      </c>
      <c r="AO12">
        <f>IF(AM12="",AB12,0)</f>
        <v>369.59999999999997</v>
      </c>
    </row>
    <row r="13" spans="1:41" x14ac:dyDescent="0.55000000000000004">
      <c r="A13">
        <v>14</v>
      </c>
      <c r="B13" s="17" t="s">
        <v>1194</v>
      </c>
      <c r="C13" t="s">
        <v>36</v>
      </c>
      <c r="D13" t="s">
        <v>37</v>
      </c>
      <c r="E13" s="9" t="s">
        <v>1193</v>
      </c>
      <c r="F13" s="9" t="s">
        <v>1188</v>
      </c>
      <c r="J13" s="7"/>
      <c r="T13" s="32">
        <v>2300</v>
      </c>
      <c r="W13" s="8"/>
      <c r="X13" s="10">
        <v>1</v>
      </c>
      <c r="Y13">
        <v>3</v>
      </c>
      <c r="Z13">
        <v>462</v>
      </c>
      <c r="AA13">
        <v>92.399999999999977</v>
      </c>
      <c r="AB13">
        <v>554.4</v>
      </c>
      <c r="AC13" s="24">
        <v>1745.6</v>
      </c>
      <c r="AD13" s="9">
        <v>3</v>
      </c>
      <c r="AE13" s="9">
        <v>1</v>
      </c>
      <c r="AF13" s="17">
        <f>AD13*AE13</f>
        <v>3</v>
      </c>
      <c r="AG13" t="s">
        <v>1013</v>
      </c>
      <c r="AH13">
        <v>1950</v>
      </c>
      <c r="AI13">
        <v>462</v>
      </c>
      <c r="AJ13">
        <v>554.4</v>
      </c>
      <c r="AN13" t="str">
        <f>IF(AM13="","",AB13)</f>
        <v/>
      </c>
      <c r="AO13">
        <f>IF(AM13="",AB13,0)</f>
        <v>554.4</v>
      </c>
    </row>
    <row r="14" spans="1:41" x14ac:dyDescent="0.55000000000000004">
      <c r="A14">
        <v>15</v>
      </c>
      <c r="B14" s="28" t="s">
        <v>1192</v>
      </c>
      <c r="C14" t="s">
        <v>36</v>
      </c>
      <c r="D14" t="s">
        <v>37</v>
      </c>
      <c r="E14" s="18" t="s">
        <v>1191</v>
      </c>
      <c r="F14" s="18" t="s">
        <v>1188</v>
      </c>
      <c r="J14" s="7"/>
      <c r="T14" s="32">
        <v>2500</v>
      </c>
      <c r="W14" s="8"/>
      <c r="X14" s="10">
        <v>1</v>
      </c>
      <c r="Y14">
        <v>5</v>
      </c>
      <c r="Z14">
        <v>770</v>
      </c>
      <c r="AA14">
        <v>154</v>
      </c>
      <c r="AB14">
        <v>924</v>
      </c>
      <c r="AC14" s="24">
        <v>1576</v>
      </c>
      <c r="AD14" s="7">
        <v>5</v>
      </c>
      <c r="AE14" s="18">
        <v>1</v>
      </c>
      <c r="AF14" s="28">
        <f>AD14*AE14</f>
        <v>5</v>
      </c>
      <c r="AG14" t="s">
        <v>1013</v>
      </c>
      <c r="AH14">
        <v>1950</v>
      </c>
      <c r="AI14">
        <v>770</v>
      </c>
      <c r="AJ14">
        <v>924</v>
      </c>
      <c r="AN14" t="str">
        <f>IF(AM14="","",AB14)</f>
        <v/>
      </c>
      <c r="AO14">
        <f>IF(AM14="",AB14,0)</f>
        <v>924</v>
      </c>
    </row>
    <row r="15" spans="1:41" x14ac:dyDescent="0.55000000000000004">
      <c r="A15">
        <v>16</v>
      </c>
      <c r="B15" s="17" t="s">
        <v>1190</v>
      </c>
      <c r="C15" t="s">
        <v>36</v>
      </c>
      <c r="D15" t="s">
        <v>37</v>
      </c>
      <c r="E15" s="9" t="s">
        <v>1189</v>
      </c>
      <c r="F15" s="9" t="s">
        <v>1188</v>
      </c>
      <c r="J15" s="7"/>
      <c r="T15" s="32">
        <v>2500</v>
      </c>
      <c r="W15" s="8"/>
      <c r="X15" s="10">
        <v>1</v>
      </c>
      <c r="Y15">
        <v>5</v>
      </c>
      <c r="Z15">
        <v>770</v>
      </c>
      <c r="AA15">
        <v>154</v>
      </c>
      <c r="AB15">
        <v>924</v>
      </c>
      <c r="AC15" s="24">
        <v>1576</v>
      </c>
      <c r="AD15" s="9">
        <v>5</v>
      </c>
      <c r="AE15" s="9">
        <v>1</v>
      </c>
      <c r="AF15" s="17">
        <f>AD15*AE15</f>
        <v>5</v>
      </c>
      <c r="AG15" t="s">
        <v>1013</v>
      </c>
      <c r="AH15">
        <v>1950</v>
      </c>
      <c r="AI15">
        <v>770</v>
      </c>
      <c r="AJ15">
        <v>924</v>
      </c>
      <c r="AN15" t="str">
        <f>IF(AM15="","",AB15)</f>
        <v/>
      </c>
      <c r="AO15">
        <f>IF(AM15="",AB15,0)</f>
        <v>924</v>
      </c>
    </row>
    <row r="16" spans="1:41" x14ac:dyDescent="0.55000000000000004">
      <c r="A16" t="s">
        <v>1091</v>
      </c>
      <c r="B16" s="17"/>
      <c r="C16" t="s">
        <v>36</v>
      </c>
      <c r="D16" t="s">
        <v>37</v>
      </c>
      <c r="E16" s="9" t="s">
        <v>1187</v>
      </c>
      <c r="F16" s="9" t="s">
        <v>1186</v>
      </c>
      <c r="J16" s="7"/>
      <c r="T16" s="32">
        <v>3800</v>
      </c>
      <c r="W16" s="8"/>
      <c r="AC16" s="24"/>
      <c r="AD16" s="9"/>
      <c r="AE16" s="9"/>
      <c r="AF16" s="17"/>
      <c r="AN16" t="str">
        <f>IF(AM16="","",AB16)</f>
        <v/>
      </c>
      <c r="AO16">
        <f>IF(AM16="",AB16,0)</f>
        <v>0</v>
      </c>
    </row>
    <row r="17" spans="1:41" x14ac:dyDescent="0.55000000000000004">
      <c r="A17">
        <v>17</v>
      </c>
      <c r="B17" s="17" t="s">
        <v>1185</v>
      </c>
      <c r="C17" t="s">
        <v>36</v>
      </c>
      <c r="D17" t="s">
        <v>219</v>
      </c>
      <c r="E17" s="17" t="s">
        <v>1184</v>
      </c>
      <c r="F17" t="s">
        <v>1183</v>
      </c>
      <c r="J17" s="7"/>
      <c r="T17" s="32">
        <v>6000</v>
      </c>
      <c r="W17" s="8"/>
      <c r="X17" s="10">
        <v>1</v>
      </c>
      <c r="Y17">
        <v>4.5</v>
      </c>
      <c r="Z17">
        <v>693</v>
      </c>
      <c r="AA17">
        <v>138.60000000000002</v>
      </c>
      <c r="AB17">
        <f>(Z17+AA17)*4</f>
        <v>3326.4</v>
      </c>
      <c r="AC17" s="24">
        <f>T17-AB17</f>
        <v>2673.6</v>
      </c>
      <c r="AD17" s="9">
        <v>4.5</v>
      </c>
      <c r="AE17" s="17">
        <v>4</v>
      </c>
      <c r="AF17" s="17">
        <f>AD17*AE17</f>
        <v>18</v>
      </c>
      <c r="AG17" t="s">
        <v>1006</v>
      </c>
      <c r="AH17">
        <v>1992</v>
      </c>
      <c r="AI17">
        <v>693</v>
      </c>
      <c r="AJ17">
        <v>831.6</v>
      </c>
      <c r="AN17" t="str">
        <f>IF(AM17="","",AB17)</f>
        <v/>
      </c>
      <c r="AO17">
        <f>IF(AM17="",AB17,0)</f>
        <v>3326.4</v>
      </c>
    </row>
    <row r="18" spans="1:41" ht="90" x14ac:dyDescent="0.55000000000000004">
      <c r="A18">
        <v>18</v>
      </c>
      <c r="B18" s="17" t="s">
        <v>1182</v>
      </c>
      <c r="C18" t="s">
        <v>36</v>
      </c>
      <c r="D18" t="s">
        <v>244</v>
      </c>
      <c r="E18" s="17" t="s">
        <v>1181</v>
      </c>
      <c r="F18" s="17" t="s">
        <v>1180</v>
      </c>
      <c r="H18" t="s">
        <v>1179</v>
      </c>
      <c r="I18" s="36" t="s">
        <v>1178</v>
      </c>
      <c r="J18" s="7"/>
      <c r="O18" s="33"/>
      <c r="T18" s="33">
        <v>5800</v>
      </c>
      <c r="W18" s="8"/>
      <c r="X18" s="10">
        <v>1</v>
      </c>
      <c r="Y18">
        <v>12</v>
      </c>
      <c r="Z18">
        <v>1848</v>
      </c>
      <c r="AA18">
        <v>369.59999999999991</v>
      </c>
      <c r="AB18">
        <v>2217.6</v>
      </c>
      <c r="AC18" s="24">
        <v>3582.4</v>
      </c>
      <c r="AD18" s="9">
        <v>12</v>
      </c>
      <c r="AE18" s="17">
        <v>2</v>
      </c>
      <c r="AF18" s="17">
        <f>AD18*AE18</f>
        <v>24</v>
      </c>
      <c r="AG18" t="s">
        <v>1177</v>
      </c>
      <c r="AH18">
        <v>1920</v>
      </c>
      <c r="AI18">
        <v>1848</v>
      </c>
      <c r="AJ18">
        <v>2217.6</v>
      </c>
      <c r="AN18" t="str">
        <f>IF(AM18="","",AB18)</f>
        <v/>
      </c>
      <c r="AO18">
        <f>IF(AM18="",AB18,0)</f>
        <v>2217.6</v>
      </c>
    </row>
    <row r="19" spans="1:41" ht="90" x14ac:dyDescent="0.55000000000000004">
      <c r="A19">
        <v>19</v>
      </c>
      <c r="B19" s="17" t="s">
        <v>1176</v>
      </c>
      <c r="C19" t="s">
        <v>36</v>
      </c>
      <c r="D19" t="s">
        <v>244</v>
      </c>
      <c r="E19" s="17" t="s">
        <v>1175</v>
      </c>
      <c r="F19" s="17" t="s">
        <v>1174</v>
      </c>
      <c r="I19" s="1" t="s">
        <v>1173</v>
      </c>
      <c r="J19" s="7"/>
      <c r="T19" s="33">
        <v>6500</v>
      </c>
      <c r="W19" s="8"/>
      <c r="X19" s="10">
        <v>1</v>
      </c>
      <c r="Y19">
        <v>10</v>
      </c>
      <c r="Z19">
        <v>1540</v>
      </c>
      <c r="AA19">
        <v>308</v>
      </c>
      <c r="AB19">
        <v>1848</v>
      </c>
      <c r="AC19" s="24">
        <v>4452</v>
      </c>
      <c r="AD19" s="9">
        <v>10</v>
      </c>
      <c r="AE19" s="17">
        <v>1</v>
      </c>
      <c r="AF19" s="17">
        <f>AD19*AE19</f>
        <v>10</v>
      </c>
      <c r="AG19" t="s">
        <v>1006</v>
      </c>
      <c r="AH19">
        <v>1890</v>
      </c>
      <c r="AI19">
        <v>1540</v>
      </c>
      <c r="AJ19">
        <v>1848</v>
      </c>
      <c r="AM19">
        <v>6500</v>
      </c>
      <c r="AN19">
        <f>IF(AM19="","",AB19)</f>
        <v>1848</v>
      </c>
      <c r="AO19">
        <f>IF(AM19="",AB19,0)</f>
        <v>0</v>
      </c>
    </row>
    <row r="20" spans="1:41" ht="49" customHeight="1" x14ac:dyDescent="0.55000000000000004">
      <c r="A20">
        <v>20</v>
      </c>
      <c r="B20" s="17" t="s">
        <v>1172</v>
      </c>
      <c r="C20" t="s">
        <v>36</v>
      </c>
      <c r="D20" t="s">
        <v>244</v>
      </c>
      <c r="E20" s="17" t="s">
        <v>1171</v>
      </c>
      <c r="F20" s="17" t="s">
        <v>1170</v>
      </c>
      <c r="I20" t="s">
        <v>1169</v>
      </c>
      <c r="J20" s="7"/>
      <c r="T20" s="33">
        <v>5200</v>
      </c>
      <c r="W20" s="8"/>
      <c r="X20" s="10">
        <v>1</v>
      </c>
      <c r="Y20">
        <v>16</v>
      </c>
      <c r="Z20">
        <v>2464</v>
      </c>
      <c r="AA20">
        <v>492.79999999999973</v>
      </c>
      <c r="AB20">
        <v>2956.7999999999997</v>
      </c>
      <c r="AC20" s="24">
        <v>2243.2000000000003</v>
      </c>
      <c r="AD20" s="9">
        <v>16</v>
      </c>
      <c r="AE20" s="17">
        <v>1</v>
      </c>
      <c r="AF20" s="17">
        <f>AD20*AE20</f>
        <v>16</v>
      </c>
      <c r="AG20" t="s">
        <v>1006</v>
      </c>
      <c r="AH20">
        <v>1895</v>
      </c>
      <c r="AI20">
        <v>2464</v>
      </c>
      <c r="AJ20">
        <v>2956.7999999999997</v>
      </c>
      <c r="AM20">
        <v>5200</v>
      </c>
      <c r="AN20">
        <f>IF(AM20="","",AB20)</f>
        <v>2956.7999999999997</v>
      </c>
      <c r="AO20">
        <f>IF(AM20="",AB20,0)</f>
        <v>0</v>
      </c>
    </row>
    <row r="21" spans="1:41" ht="72" x14ac:dyDescent="0.55000000000000004">
      <c r="A21">
        <v>21</v>
      </c>
      <c r="B21" s="17" t="s">
        <v>1168</v>
      </c>
      <c r="C21" t="s">
        <v>36</v>
      </c>
      <c r="D21" t="s">
        <v>244</v>
      </c>
      <c r="E21" s="17" t="s">
        <v>1167</v>
      </c>
      <c r="F21" s="17" t="s">
        <v>1166</v>
      </c>
      <c r="H21" t="s">
        <v>1165</v>
      </c>
      <c r="I21" s="1" t="s">
        <v>1164</v>
      </c>
      <c r="J21" s="7"/>
      <c r="O21" s="33"/>
      <c r="T21" s="33">
        <v>7200</v>
      </c>
      <c r="W21" s="8"/>
      <c r="X21" s="10">
        <v>1</v>
      </c>
      <c r="Y21">
        <v>12</v>
      </c>
      <c r="Z21">
        <v>1848</v>
      </c>
      <c r="AA21">
        <v>369.59999999999991</v>
      </c>
      <c r="AB21">
        <v>2217.6</v>
      </c>
      <c r="AC21" s="24">
        <v>4982.3999999999996</v>
      </c>
      <c r="AD21" s="9">
        <v>12</v>
      </c>
      <c r="AE21" s="17">
        <v>1</v>
      </c>
      <c r="AF21" s="17">
        <f>AD21*AE21</f>
        <v>12</v>
      </c>
      <c r="AG21" t="s">
        <v>1006</v>
      </c>
      <c r="AH21">
        <v>1890</v>
      </c>
      <c r="AI21">
        <v>1848</v>
      </c>
      <c r="AJ21">
        <v>2217.6</v>
      </c>
      <c r="AN21" t="str">
        <f>IF(AM21="","",AB21)</f>
        <v/>
      </c>
      <c r="AO21">
        <f>IF(AM21="",AB21,0)</f>
        <v>2217.6</v>
      </c>
    </row>
    <row r="22" spans="1:41" x14ac:dyDescent="0.55000000000000004">
      <c r="A22">
        <v>22</v>
      </c>
      <c r="B22" s="28" t="s">
        <v>1163</v>
      </c>
      <c r="C22" t="s">
        <v>36</v>
      </c>
      <c r="D22" t="s">
        <v>244</v>
      </c>
      <c r="E22" s="17" t="s">
        <v>1162</v>
      </c>
      <c r="F22" s="28" t="s">
        <v>1161</v>
      </c>
      <c r="G22" s="7"/>
      <c r="H22" s="7"/>
      <c r="I22" s="14"/>
      <c r="P22" s="13"/>
      <c r="Q22" s="13"/>
      <c r="R22" s="7"/>
      <c r="S22" s="15"/>
      <c r="T22" s="33">
        <v>5400</v>
      </c>
      <c r="V22" s="8"/>
      <c r="W22" s="8"/>
      <c r="X22" s="10">
        <v>1</v>
      </c>
      <c r="Y22">
        <v>12</v>
      </c>
      <c r="Z22">
        <v>1848</v>
      </c>
      <c r="AA22">
        <v>369.59999999999991</v>
      </c>
      <c r="AB22">
        <v>2217.6</v>
      </c>
      <c r="AC22" s="24">
        <v>2782.4</v>
      </c>
      <c r="AD22">
        <v>12</v>
      </c>
      <c r="AE22" s="28">
        <v>1</v>
      </c>
      <c r="AF22" s="17">
        <f>AD22*AE22</f>
        <v>12</v>
      </c>
      <c r="AG22" t="s">
        <v>1006</v>
      </c>
      <c r="AH22">
        <v>1890</v>
      </c>
      <c r="AI22">
        <v>1848</v>
      </c>
      <c r="AJ22">
        <v>2217.6</v>
      </c>
      <c r="AN22" t="str">
        <f>IF(AM22="","",AB22)</f>
        <v/>
      </c>
      <c r="AO22">
        <f>IF(AM22="",AB22,0)</f>
        <v>2217.6</v>
      </c>
    </row>
    <row r="23" spans="1:41" x14ac:dyDescent="0.55000000000000004">
      <c r="A23">
        <v>23</v>
      </c>
      <c r="B23" s="28" t="s">
        <v>1160</v>
      </c>
      <c r="C23" t="s">
        <v>36</v>
      </c>
      <c r="D23" t="s">
        <v>244</v>
      </c>
      <c r="E23" s="17" t="s">
        <v>1159</v>
      </c>
      <c r="F23" s="35" t="s">
        <v>1158</v>
      </c>
      <c r="G23" s="7"/>
      <c r="H23" s="7"/>
      <c r="P23" s="13"/>
      <c r="Q23" s="13"/>
      <c r="R23" s="7"/>
      <c r="S23" s="15"/>
      <c r="T23" s="33">
        <v>4200</v>
      </c>
      <c r="V23" s="8"/>
      <c r="W23" s="8"/>
      <c r="X23" s="10">
        <v>1</v>
      </c>
      <c r="Y23">
        <v>12</v>
      </c>
      <c r="Z23">
        <v>1848</v>
      </c>
      <c r="AA23">
        <v>369.59999999999991</v>
      </c>
      <c r="AB23">
        <v>2217.6</v>
      </c>
      <c r="AC23" s="24">
        <v>1282.4000000000001</v>
      </c>
      <c r="AD23">
        <v>12</v>
      </c>
      <c r="AE23" s="28">
        <v>1</v>
      </c>
      <c r="AF23" s="28">
        <f>AD23*AE23</f>
        <v>12</v>
      </c>
      <c r="AG23" t="s">
        <v>1006</v>
      </c>
      <c r="AH23">
        <v>1890</v>
      </c>
      <c r="AI23">
        <v>1848</v>
      </c>
      <c r="AJ23">
        <v>2217.6</v>
      </c>
      <c r="AN23" t="str">
        <f>IF(AM23="","",AB23)</f>
        <v/>
      </c>
      <c r="AO23">
        <f>IF(AM23="",AB23,0)</f>
        <v>2217.6</v>
      </c>
    </row>
    <row r="24" spans="1:41" x14ac:dyDescent="0.55000000000000004">
      <c r="A24">
        <v>24</v>
      </c>
      <c r="B24" s="28" t="s">
        <v>1157</v>
      </c>
      <c r="C24" t="s">
        <v>36</v>
      </c>
      <c r="D24" t="s">
        <v>244</v>
      </c>
      <c r="E24" s="17" t="s">
        <v>1156</v>
      </c>
      <c r="F24" s="28" t="s">
        <v>1155</v>
      </c>
      <c r="G24" s="7"/>
      <c r="H24" s="7"/>
      <c r="P24" s="13"/>
      <c r="Q24" s="13"/>
      <c r="R24" s="7"/>
      <c r="S24" s="15"/>
      <c r="T24" s="33">
        <v>6800</v>
      </c>
      <c r="V24" s="8"/>
      <c r="W24" s="8"/>
      <c r="X24" s="10">
        <v>1</v>
      </c>
      <c r="Y24">
        <v>12</v>
      </c>
      <c r="Z24">
        <v>1848</v>
      </c>
      <c r="AA24">
        <v>369.59999999999991</v>
      </c>
      <c r="AB24">
        <v>2217.6</v>
      </c>
      <c r="AC24" s="24">
        <v>4582.3999999999996</v>
      </c>
      <c r="AD24">
        <v>12</v>
      </c>
      <c r="AE24" s="28">
        <v>1</v>
      </c>
      <c r="AF24" s="28">
        <f>AD24*AE24</f>
        <v>12</v>
      </c>
      <c r="AG24" t="s">
        <v>1006</v>
      </c>
      <c r="AH24">
        <v>1890</v>
      </c>
      <c r="AI24">
        <v>1848</v>
      </c>
      <c r="AJ24">
        <v>2217.6</v>
      </c>
      <c r="AN24" t="str">
        <f>IF(AM24="","",AB24)</f>
        <v/>
      </c>
      <c r="AO24">
        <f>IF(AM24="",AB24,0)</f>
        <v>2217.6</v>
      </c>
    </row>
    <row r="25" spans="1:41" x14ac:dyDescent="0.55000000000000004">
      <c r="A25">
        <v>25</v>
      </c>
      <c r="B25" s="28" t="s">
        <v>1154</v>
      </c>
      <c r="C25" t="s">
        <v>36</v>
      </c>
      <c r="D25" t="s">
        <v>244</v>
      </c>
      <c r="E25" s="17" t="s">
        <v>1153</v>
      </c>
      <c r="F25" s="28" t="s">
        <v>1152</v>
      </c>
      <c r="G25" s="7"/>
      <c r="H25" s="7"/>
      <c r="P25" s="13"/>
      <c r="Q25" s="13"/>
      <c r="R25" s="7"/>
      <c r="S25" s="15"/>
      <c r="T25" s="32">
        <v>3000</v>
      </c>
      <c r="V25" s="8"/>
      <c r="W25" s="8"/>
      <c r="X25" s="10">
        <v>1</v>
      </c>
      <c r="Y25">
        <v>5</v>
      </c>
      <c r="Z25">
        <v>770</v>
      </c>
      <c r="AA25">
        <v>154</v>
      </c>
      <c r="AB25">
        <v>924</v>
      </c>
      <c r="AC25" s="24">
        <v>2076</v>
      </c>
      <c r="AD25">
        <v>5</v>
      </c>
      <c r="AE25" s="28">
        <v>1</v>
      </c>
      <c r="AF25" s="28">
        <f>AD25*AE25</f>
        <v>5</v>
      </c>
      <c r="AG25" t="s">
        <v>1059</v>
      </c>
      <c r="AH25">
        <v>1930</v>
      </c>
      <c r="AI25">
        <v>770</v>
      </c>
      <c r="AJ25">
        <v>924</v>
      </c>
      <c r="AN25" t="str">
        <f>IF(AM25="","",AB25)</f>
        <v/>
      </c>
      <c r="AO25">
        <f>IF(AM25="",AB25,0)</f>
        <v>924</v>
      </c>
    </row>
    <row r="26" spans="1:41" x14ac:dyDescent="0.55000000000000004">
      <c r="A26">
        <v>26</v>
      </c>
      <c r="B26" s="18" t="s">
        <v>1151</v>
      </c>
      <c r="C26" s="7"/>
      <c r="D26" s="7"/>
      <c r="E26" s="9" t="s">
        <v>1150</v>
      </c>
      <c r="F26" s="18" t="s">
        <v>1137</v>
      </c>
      <c r="G26" s="7"/>
      <c r="H26" s="7"/>
      <c r="I26" s="14"/>
      <c r="P26" s="13"/>
      <c r="Q26" s="13"/>
      <c r="R26" s="7"/>
      <c r="S26" s="15"/>
      <c r="T26" s="32">
        <v>2000</v>
      </c>
      <c r="V26" s="8"/>
      <c r="W26" s="8"/>
      <c r="X26" s="10">
        <v>1</v>
      </c>
      <c r="Y26">
        <v>8</v>
      </c>
      <c r="Z26">
        <v>1232</v>
      </c>
      <c r="AA26">
        <v>246.39999999999986</v>
      </c>
      <c r="AB26">
        <v>1478.3999999999999</v>
      </c>
      <c r="AC26" s="24">
        <v>521.60000000000014</v>
      </c>
      <c r="AD26" s="7">
        <v>8</v>
      </c>
      <c r="AE26" s="18">
        <v>2</v>
      </c>
      <c r="AF26" s="18">
        <f>AD26*AE26</f>
        <v>16</v>
      </c>
      <c r="AG26" t="s">
        <v>1141</v>
      </c>
      <c r="AH26" t="s">
        <v>1140</v>
      </c>
      <c r="AI26">
        <v>1232</v>
      </c>
      <c r="AJ26">
        <v>1478.3999999999999</v>
      </c>
      <c r="AN26" t="str">
        <f>IF(AM26="","",AB26)</f>
        <v/>
      </c>
      <c r="AO26">
        <f>IF(AM26="",AB26,0)</f>
        <v>1478.3999999999999</v>
      </c>
    </row>
    <row r="27" spans="1:41" x14ac:dyDescent="0.55000000000000004">
      <c r="A27">
        <v>27</v>
      </c>
      <c r="B27" s="18" t="s">
        <v>1149</v>
      </c>
      <c r="C27" s="7"/>
      <c r="D27" s="7"/>
      <c r="E27" s="9" t="s">
        <v>1148</v>
      </c>
      <c r="F27" s="18" t="s">
        <v>1137</v>
      </c>
      <c r="G27" s="7"/>
      <c r="H27" s="7"/>
      <c r="P27" s="13"/>
      <c r="Q27" s="13"/>
      <c r="R27" s="7"/>
      <c r="S27" s="15"/>
      <c r="T27" s="32">
        <v>2500</v>
      </c>
      <c r="V27" s="8"/>
      <c r="W27" s="8"/>
      <c r="X27" s="10">
        <v>1</v>
      </c>
      <c r="Y27">
        <v>10</v>
      </c>
      <c r="Z27">
        <v>1540</v>
      </c>
      <c r="AA27">
        <v>308</v>
      </c>
      <c r="AB27">
        <v>1848</v>
      </c>
      <c r="AC27" s="24">
        <v>652</v>
      </c>
      <c r="AD27" s="7">
        <v>10</v>
      </c>
      <c r="AE27" s="18">
        <v>1</v>
      </c>
      <c r="AF27" s="18">
        <f>AD27*AE27</f>
        <v>10</v>
      </c>
      <c r="AG27" t="s">
        <v>1141</v>
      </c>
      <c r="AH27" t="s">
        <v>1140</v>
      </c>
      <c r="AI27">
        <v>1540</v>
      </c>
      <c r="AJ27">
        <v>1848</v>
      </c>
      <c r="AN27" t="str">
        <f>IF(AM27="","",AB27)</f>
        <v/>
      </c>
      <c r="AO27">
        <f>IF(AM27="",AB27,0)</f>
        <v>1848</v>
      </c>
    </row>
    <row r="28" spans="1:41" x14ac:dyDescent="0.55000000000000004">
      <c r="A28">
        <v>28</v>
      </c>
      <c r="B28" s="18" t="s">
        <v>1147</v>
      </c>
      <c r="C28" s="18"/>
      <c r="D28" s="18"/>
      <c r="E28" s="18" t="s">
        <v>1146</v>
      </c>
      <c r="F28" s="18" t="s">
        <v>1137</v>
      </c>
      <c r="G28" s="7"/>
      <c r="H28" s="7"/>
      <c r="P28" s="13"/>
      <c r="Q28" s="13"/>
      <c r="R28" s="7"/>
      <c r="S28" s="15"/>
      <c r="T28" s="32">
        <v>1200</v>
      </c>
      <c r="V28" s="8"/>
      <c r="W28" s="8"/>
      <c r="X28" s="10">
        <v>1</v>
      </c>
      <c r="Y28">
        <v>3.5</v>
      </c>
      <c r="Z28">
        <v>539</v>
      </c>
      <c r="AA28">
        <v>107.79999999999995</v>
      </c>
      <c r="AB28">
        <v>646.79999999999995</v>
      </c>
      <c r="AC28" s="24">
        <v>553.20000000000005</v>
      </c>
      <c r="AD28" s="7">
        <v>3.5</v>
      </c>
      <c r="AE28" s="18">
        <v>5</v>
      </c>
      <c r="AF28" s="18">
        <f>AD28*AE28</f>
        <v>17.5</v>
      </c>
      <c r="AG28" t="s">
        <v>1141</v>
      </c>
      <c r="AH28" t="s">
        <v>1140</v>
      </c>
      <c r="AI28">
        <v>539</v>
      </c>
      <c r="AJ28">
        <v>646.79999999999995</v>
      </c>
      <c r="AN28" t="str">
        <f>IF(AM28="","",AB28)</f>
        <v/>
      </c>
      <c r="AO28">
        <f>IF(AM28="",AB28,0)</f>
        <v>646.79999999999995</v>
      </c>
    </row>
    <row r="29" spans="1:41" x14ac:dyDescent="0.55000000000000004">
      <c r="A29">
        <v>29</v>
      </c>
      <c r="B29" s="18" t="s">
        <v>1145</v>
      </c>
      <c r="C29" s="18"/>
      <c r="D29" s="18"/>
      <c r="E29" s="18" t="s">
        <v>1144</v>
      </c>
      <c r="F29" s="18" t="s">
        <v>1137</v>
      </c>
      <c r="G29" s="7"/>
      <c r="H29" s="7"/>
      <c r="P29" s="13"/>
      <c r="Q29" s="13"/>
      <c r="R29" s="7"/>
      <c r="S29" s="15"/>
      <c r="T29" s="32">
        <v>2000</v>
      </c>
      <c r="V29" s="8"/>
      <c r="W29" s="8"/>
      <c r="X29" s="10">
        <v>1</v>
      </c>
      <c r="Y29">
        <v>7</v>
      </c>
      <c r="Z29">
        <v>1078</v>
      </c>
      <c r="AA29">
        <v>215.59999999999991</v>
      </c>
      <c r="AB29">
        <v>1293.5999999999999</v>
      </c>
      <c r="AC29" s="24">
        <v>706.40000000000009</v>
      </c>
      <c r="AD29" s="7">
        <v>7</v>
      </c>
      <c r="AE29" s="18">
        <v>3</v>
      </c>
      <c r="AF29" s="18">
        <f>AD29*AE29</f>
        <v>21</v>
      </c>
      <c r="AG29" t="s">
        <v>1141</v>
      </c>
      <c r="AH29" t="s">
        <v>1140</v>
      </c>
      <c r="AI29">
        <v>1078</v>
      </c>
      <c r="AJ29">
        <v>1293.5999999999999</v>
      </c>
      <c r="AN29" t="str">
        <f>IF(AM29="","",AB29)</f>
        <v/>
      </c>
      <c r="AO29">
        <f>IF(AM29="",AB29,0)</f>
        <v>1293.5999999999999</v>
      </c>
    </row>
    <row r="30" spans="1:41" x14ac:dyDescent="0.55000000000000004">
      <c r="A30">
        <v>30</v>
      </c>
      <c r="B30" s="18" t="s">
        <v>1143</v>
      </c>
      <c r="C30" s="18"/>
      <c r="D30" s="18"/>
      <c r="E30" s="18" t="s">
        <v>1142</v>
      </c>
      <c r="F30" s="18" t="s">
        <v>1137</v>
      </c>
      <c r="G30" s="7"/>
      <c r="H30" s="7"/>
      <c r="P30" s="13"/>
      <c r="Q30" s="13"/>
      <c r="R30" s="7"/>
      <c r="S30" s="15"/>
      <c r="T30" s="32">
        <v>1600</v>
      </c>
      <c r="V30" s="8"/>
      <c r="W30" s="8"/>
      <c r="X30" s="10">
        <v>1</v>
      </c>
      <c r="Y30">
        <v>4</v>
      </c>
      <c r="Z30">
        <v>616</v>
      </c>
      <c r="AA30">
        <v>123.19999999999993</v>
      </c>
      <c r="AB30">
        <v>739.19999999999993</v>
      </c>
      <c r="AC30" s="24">
        <v>860.80000000000007</v>
      </c>
      <c r="AD30" s="7">
        <v>4</v>
      </c>
      <c r="AE30" s="18">
        <v>3</v>
      </c>
      <c r="AF30" s="18">
        <f>AD30*AE30</f>
        <v>12</v>
      </c>
      <c r="AG30" t="s">
        <v>1141</v>
      </c>
      <c r="AH30" t="s">
        <v>1140</v>
      </c>
      <c r="AI30">
        <v>616</v>
      </c>
      <c r="AJ30">
        <v>739.19999999999993</v>
      </c>
      <c r="AN30" t="str">
        <f>IF(AM30="","",AB30)</f>
        <v/>
      </c>
      <c r="AO30">
        <f>IF(AM30="",AB30,0)</f>
        <v>739.19999999999993</v>
      </c>
    </row>
    <row r="31" spans="1:41" x14ac:dyDescent="0.55000000000000004">
      <c r="A31">
        <v>31</v>
      </c>
      <c r="B31" s="18" t="s">
        <v>1139</v>
      </c>
      <c r="C31" s="18"/>
      <c r="D31" s="18"/>
      <c r="E31" s="18" t="s">
        <v>1138</v>
      </c>
      <c r="F31" s="18" t="s">
        <v>1137</v>
      </c>
      <c r="P31" s="13"/>
      <c r="Q31" s="13"/>
      <c r="T31" s="32">
        <v>1800</v>
      </c>
      <c r="X31" s="10">
        <v>1</v>
      </c>
      <c r="Y31">
        <v>5</v>
      </c>
      <c r="Z31">
        <v>770</v>
      </c>
      <c r="AA31">
        <v>154</v>
      </c>
      <c r="AB31">
        <v>924</v>
      </c>
      <c r="AC31" s="24">
        <v>876</v>
      </c>
      <c r="AD31" s="7">
        <v>5</v>
      </c>
      <c r="AE31" s="18">
        <v>3</v>
      </c>
      <c r="AF31" s="18">
        <f>AD31*AE31</f>
        <v>15</v>
      </c>
      <c r="AI31">
        <v>770</v>
      </c>
      <c r="AJ31">
        <v>924</v>
      </c>
      <c r="AN31" t="str">
        <f>IF(AM31="","",AB31)</f>
        <v/>
      </c>
      <c r="AO31">
        <f>IF(AM31="",AB31,0)</f>
        <v>924</v>
      </c>
    </row>
    <row r="32" spans="1:41" x14ac:dyDescent="0.55000000000000004">
      <c r="A32">
        <v>32</v>
      </c>
      <c r="B32" s="18" t="s">
        <v>1136</v>
      </c>
      <c r="C32" s="18"/>
      <c r="D32" s="18"/>
      <c r="E32" s="18" t="s">
        <v>1135</v>
      </c>
      <c r="F32" s="18" t="s">
        <v>1057</v>
      </c>
      <c r="P32" s="13"/>
      <c r="Q32" s="13"/>
      <c r="T32" s="32">
        <v>3000</v>
      </c>
      <c r="X32" s="10">
        <v>1</v>
      </c>
      <c r="Y32">
        <v>16</v>
      </c>
      <c r="Z32">
        <v>2464</v>
      </c>
      <c r="AA32">
        <v>492.79999999999973</v>
      </c>
      <c r="AB32">
        <v>2956.7999999999997</v>
      </c>
      <c r="AC32" s="24">
        <v>43.200000000000273</v>
      </c>
      <c r="AD32" s="7">
        <v>16</v>
      </c>
      <c r="AE32" s="18">
        <v>1</v>
      </c>
      <c r="AF32" s="18">
        <f>AD32*AE32</f>
        <v>16</v>
      </c>
      <c r="AI32">
        <v>2464</v>
      </c>
      <c r="AJ32">
        <v>2956.7999999999997</v>
      </c>
      <c r="AN32" t="str">
        <f>IF(AM32="","",AB32)</f>
        <v/>
      </c>
      <c r="AO32">
        <f>IF(AM32="",AB32,0)</f>
        <v>2956.7999999999997</v>
      </c>
    </row>
    <row r="33" spans="1:41" x14ac:dyDescent="0.55000000000000004">
      <c r="A33">
        <v>33</v>
      </c>
      <c r="B33" s="28" t="s">
        <v>1134</v>
      </c>
      <c r="C33" s="18"/>
      <c r="D33" s="18"/>
      <c r="E33" s="18" t="s">
        <v>1133</v>
      </c>
      <c r="F33" s="28" t="s">
        <v>1132</v>
      </c>
      <c r="T33" s="32">
        <v>2200</v>
      </c>
      <c r="U33" s="13"/>
      <c r="V33" s="8"/>
      <c r="W33" s="8"/>
      <c r="X33" s="10">
        <v>1</v>
      </c>
      <c r="Y33">
        <v>5</v>
      </c>
      <c r="Z33">
        <v>770</v>
      </c>
      <c r="AA33">
        <v>154</v>
      </c>
      <c r="AB33">
        <v>924</v>
      </c>
      <c r="AC33" s="24">
        <v>1276</v>
      </c>
      <c r="AD33" s="7">
        <v>5</v>
      </c>
      <c r="AE33" s="28">
        <v>1</v>
      </c>
      <c r="AF33" s="18">
        <f>AD33*AE33</f>
        <v>5</v>
      </c>
      <c r="AG33" t="s">
        <v>1056</v>
      </c>
      <c r="AH33" t="s">
        <v>1131</v>
      </c>
      <c r="AI33">
        <v>770</v>
      </c>
      <c r="AJ33">
        <v>924</v>
      </c>
      <c r="AN33" t="str">
        <f>IF(AM33="","",AB33)</f>
        <v/>
      </c>
      <c r="AO33">
        <f>IF(AM33="",AB33,0)</f>
        <v>924</v>
      </c>
    </row>
    <row r="34" spans="1:41" x14ac:dyDescent="0.55000000000000004">
      <c r="A34">
        <v>34</v>
      </c>
      <c r="B34" s="28" t="s">
        <v>1130</v>
      </c>
      <c r="C34" s="18"/>
      <c r="D34" s="18"/>
      <c r="E34" s="18" t="s">
        <v>1129</v>
      </c>
      <c r="F34" s="28" t="s">
        <v>1128</v>
      </c>
      <c r="T34" s="32">
        <v>0</v>
      </c>
      <c r="U34" s="13"/>
      <c r="V34" s="8"/>
      <c r="W34" s="8"/>
      <c r="X34" s="10">
        <v>1</v>
      </c>
      <c r="Y34">
        <v>2</v>
      </c>
      <c r="Z34">
        <v>308</v>
      </c>
      <c r="AA34">
        <v>61.599999999999966</v>
      </c>
      <c r="AB34">
        <v>369.59999999999997</v>
      </c>
      <c r="AC34" s="24">
        <v>-369.59999999999997</v>
      </c>
      <c r="AD34" s="7">
        <v>2</v>
      </c>
      <c r="AE34" s="28">
        <v>1</v>
      </c>
      <c r="AF34" s="28">
        <f>AD34*AE34</f>
        <v>2</v>
      </c>
      <c r="AG34" t="s">
        <v>1006</v>
      </c>
      <c r="AH34">
        <v>1950</v>
      </c>
      <c r="AI34">
        <v>308</v>
      </c>
      <c r="AJ34">
        <v>369.59999999999997</v>
      </c>
      <c r="AN34" t="str">
        <f>IF(AM34="","",AB34)</f>
        <v/>
      </c>
      <c r="AO34">
        <f>IF(AM34="",AB34,0)</f>
        <v>369.59999999999997</v>
      </c>
    </row>
    <row r="35" spans="1:41" x14ac:dyDescent="0.55000000000000004">
      <c r="A35">
        <v>35</v>
      </c>
      <c r="B35" s="18" t="s">
        <v>1127</v>
      </c>
      <c r="C35" s="18"/>
      <c r="D35" s="18"/>
      <c r="E35" s="18" t="s">
        <v>1126</v>
      </c>
      <c r="F35" s="18" t="s">
        <v>1125</v>
      </c>
      <c r="T35" s="32">
        <v>5500</v>
      </c>
      <c r="U35" s="13"/>
      <c r="V35" s="8"/>
      <c r="W35" s="8"/>
      <c r="X35" s="10">
        <v>1</v>
      </c>
      <c r="Y35">
        <v>15</v>
      </c>
      <c r="Z35">
        <v>2310</v>
      </c>
      <c r="AA35">
        <v>462</v>
      </c>
      <c r="AB35">
        <v>2772</v>
      </c>
      <c r="AC35" s="24">
        <v>2728</v>
      </c>
      <c r="AD35" s="7">
        <v>15</v>
      </c>
      <c r="AE35" s="18">
        <v>1</v>
      </c>
      <c r="AF35" s="18">
        <f>AD35*AE35</f>
        <v>15</v>
      </c>
      <c r="AI35">
        <v>2310</v>
      </c>
      <c r="AJ35">
        <v>2772</v>
      </c>
      <c r="AN35" t="str">
        <f>IF(AM35="","",AB35)</f>
        <v/>
      </c>
      <c r="AO35">
        <f>IF(AM35="",AB35,0)</f>
        <v>2772</v>
      </c>
    </row>
    <row r="36" spans="1:41" x14ac:dyDescent="0.55000000000000004">
      <c r="A36">
        <v>36</v>
      </c>
      <c r="B36" s="18" t="s">
        <v>1124</v>
      </c>
      <c r="C36" s="18"/>
      <c r="D36" s="18"/>
      <c r="E36" s="18" t="s">
        <v>1123</v>
      </c>
      <c r="F36" s="18" t="s">
        <v>1118</v>
      </c>
      <c r="J36" s="7"/>
      <c r="T36" s="32">
        <v>750</v>
      </c>
      <c r="U36" s="13"/>
      <c r="V36" s="8"/>
      <c r="W36" s="8"/>
      <c r="X36" s="10">
        <v>1</v>
      </c>
      <c r="Y36">
        <v>3.5</v>
      </c>
      <c r="Z36">
        <v>539</v>
      </c>
      <c r="AA36">
        <v>107.79999999999995</v>
      </c>
      <c r="AB36">
        <v>646.79999999999995</v>
      </c>
      <c r="AC36" s="24">
        <v>303.20000000000005</v>
      </c>
      <c r="AD36" s="7">
        <v>3.5</v>
      </c>
      <c r="AE36" s="18">
        <v>10</v>
      </c>
      <c r="AF36" s="18">
        <f>AD36*AE36</f>
        <v>35</v>
      </c>
      <c r="AG36" t="s">
        <v>1006</v>
      </c>
      <c r="AI36">
        <v>539</v>
      </c>
      <c r="AJ36">
        <v>646.79999999999995</v>
      </c>
      <c r="AK36">
        <f>(T36-AJ36)*AE36</f>
        <v>1032.0000000000005</v>
      </c>
      <c r="AL36">
        <v>750</v>
      </c>
      <c r="AN36" t="str">
        <f>IF(AM36="","",AB36)</f>
        <v/>
      </c>
      <c r="AO36">
        <f>IF(AM36="",AB36,0)</f>
        <v>646.79999999999995</v>
      </c>
    </row>
    <row r="37" spans="1:41" x14ac:dyDescent="0.55000000000000004">
      <c r="A37">
        <v>37</v>
      </c>
      <c r="B37" s="18" t="s">
        <v>1122</v>
      </c>
      <c r="C37" s="18"/>
      <c r="D37" s="18"/>
      <c r="E37" s="18" t="s">
        <v>1121</v>
      </c>
      <c r="F37" s="18" t="s">
        <v>1118</v>
      </c>
      <c r="J37" s="7"/>
      <c r="T37" s="32">
        <v>1250</v>
      </c>
      <c r="W37" s="8"/>
      <c r="X37" s="10">
        <v>1</v>
      </c>
      <c r="Y37">
        <v>5.5</v>
      </c>
      <c r="Z37">
        <v>847</v>
      </c>
      <c r="AA37">
        <v>169.39999999999998</v>
      </c>
      <c r="AB37">
        <v>1016.4</v>
      </c>
      <c r="AC37" s="24">
        <v>633.6</v>
      </c>
      <c r="AD37" s="7">
        <v>5.5</v>
      </c>
      <c r="AE37" s="18">
        <v>10</v>
      </c>
      <c r="AF37" s="18">
        <f>AD37*AE37</f>
        <v>55</v>
      </c>
      <c r="AG37" t="s">
        <v>1006</v>
      </c>
      <c r="AI37">
        <v>847</v>
      </c>
      <c r="AJ37">
        <v>1016.4</v>
      </c>
      <c r="AK37">
        <f>(T37-AJ37)*AE37</f>
        <v>2336</v>
      </c>
      <c r="AL37">
        <v>1250</v>
      </c>
      <c r="AN37" t="str">
        <f>IF(AM37="","",AB37)</f>
        <v/>
      </c>
      <c r="AO37">
        <f>IF(AM37="",AB37,0)</f>
        <v>1016.4</v>
      </c>
    </row>
    <row r="38" spans="1:41" x14ac:dyDescent="0.55000000000000004">
      <c r="A38">
        <v>38</v>
      </c>
      <c r="B38" s="18" t="s">
        <v>1120</v>
      </c>
      <c r="C38" s="18"/>
      <c r="D38" s="18"/>
      <c r="E38" s="18" t="s">
        <v>1119</v>
      </c>
      <c r="F38" s="18" t="s">
        <v>1118</v>
      </c>
      <c r="J38" s="7"/>
      <c r="T38" s="32">
        <v>900</v>
      </c>
      <c r="W38" s="8"/>
      <c r="X38" s="10">
        <v>1</v>
      </c>
      <c r="Y38">
        <v>3.5</v>
      </c>
      <c r="Z38">
        <v>539</v>
      </c>
      <c r="AA38">
        <v>107.79999999999995</v>
      </c>
      <c r="AB38">
        <v>646.79999999999995</v>
      </c>
      <c r="AC38" s="24">
        <v>403.20000000000005</v>
      </c>
      <c r="AD38" s="7">
        <v>3.5</v>
      </c>
      <c r="AE38" s="18">
        <v>2</v>
      </c>
      <c r="AF38" s="18">
        <f>AD38*AE38</f>
        <v>7</v>
      </c>
      <c r="AG38" t="s">
        <v>1006</v>
      </c>
      <c r="AI38">
        <v>539</v>
      </c>
      <c r="AJ38">
        <v>646.79999999999995</v>
      </c>
      <c r="AN38" t="str">
        <f>IF(AM38="","",AB38)</f>
        <v/>
      </c>
      <c r="AO38">
        <f>IF(AM38="",AB38,0)</f>
        <v>646.79999999999995</v>
      </c>
    </row>
    <row r="39" spans="1:41" x14ac:dyDescent="0.55000000000000004">
      <c r="A39">
        <v>39</v>
      </c>
      <c r="B39" s="28" t="s">
        <v>1117</v>
      </c>
      <c r="C39" s="18"/>
      <c r="D39" s="18"/>
      <c r="E39" s="18" t="s">
        <v>1116</v>
      </c>
      <c r="F39" s="28" t="s">
        <v>1113</v>
      </c>
      <c r="J39" s="7"/>
      <c r="T39" s="32">
        <v>2900</v>
      </c>
      <c r="W39" s="8"/>
      <c r="X39" s="10">
        <v>1</v>
      </c>
      <c r="Y39">
        <v>5</v>
      </c>
      <c r="Z39">
        <v>770</v>
      </c>
      <c r="AA39">
        <v>154</v>
      </c>
      <c r="AB39">
        <v>924</v>
      </c>
      <c r="AC39" s="24">
        <v>1976</v>
      </c>
      <c r="AD39" s="7">
        <v>5</v>
      </c>
      <c r="AE39" s="28">
        <v>1</v>
      </c>
      <c r="AF39" s="28">
        <f>AD39*AE39</f>
        <v>5</v>
      </c>
      <c r="AG39" t="s">
        <v>1006</v>
      </c>
      <c r="AH39">
        <v>1950</v>
      </c>
      <c r="AI39">
        <v>770</v>
      </c>
      <c r="AJ39">
        <v>924</v>
      </c>
      <c r="AN39" t="str">
        <f>IF(AM39="","",AB39)</f>
        <v/>
      </c>
      <c r="AO39">
        <f>IF(AM39="",AB39,0)</f>
        <v>924</v>
      </c>
    </row>
    <row r="40" spans="1:41" x14ac:dyDescent="0.55000000000000004">
      <c r="A40">
        <v>40</v>
      </c>
      <c r="B40" s="28" t="s">
        <v>1115</v>
      </c>
      <c r="C40" s="18"/>
      <c r="D40" s="18"/>
      <c r="E40" s="18" t="s">
        <v>1114</v>
      </c>
      <c r="F40" s="28" t="s">
        <v>1113</v>
      </c>
      <c r="J40" s="7"/>
      <c r="T40" s="32">
        <v>2900</v>
      </c>
      <c r="W40" s="8"/>
      <c r="X40" s="10">
        <v>1</v>
      </c>
      <c r="Y40">
        <v>5</v>
      </c>
      <c r="Z40">
        <v>770</v>
      </c>
      <c r="AA40">
        <v>154</v>
      </c>
      <c r="AB40">
        <v>924</v>
      </c>
      <c r="AC40" s="24">
        <v>1976</v>
      </c>
      <c r="AD40" s="7">
        <v>5</v>
      </c>
      <c r="AE40" s="28">
        <v>1</v>
      </c>
      <c r="AF40" s="28">
        <f>AD40*AE40</f>
        <v>5</v>
      </c>
      <c r="AG40" t="s">
        <v>1006</v>
      </c>
      <c r="AH40">
        <v>1950</v>
      </c>
      <c r="AI40">
        <v>770</v>
      </c>
      <c r="AJ40">
        <v>924</v>
      </c>
      <c r="AN40" t="str">
        <f>IF(AM40="","",AB40)</f>
        <v/>
      </c>
      <c r="AO40">
        <f>IF(AM40="",AB40,0)</f>
        <v>924</v>
      </c>
    </row>
    <row r="41" spans="1:41" x14ac:dyDescent="0.55000000000000004">
      <c r="A41">
        <v>41</v>
      </c>
      <c r="B41" s="28" t="s">
        <v>1112</v>
      </c>
      <c r="C41" s="18"/>
      <c r="D41" s="18"/>
      <c r="E41" s="18" t="s">
        <v>1111</v>
      </c>
      <c r="F41" s="28" t="s">
        <v>1105</v>
      </c>
      <c r="J41" s="7"/>
      <c r="T41" s="32">
        <v>2900</v>
      </c>
      <c r="W41" s="8"/>
      <c r="X41" s="10">
        <v>1</v>
      </c>
      <c r="Y41">
        <v>5</v>
      </c>
      <c r="Z41">
        <v>770</v>
      </c>
      <c r="AA41">
        <v>154</v>
      </c>
      <c r="AB41">
        <v>924</v>
      </c>
      <c r="AC41" s="24">
        <v>1976</v>
      </c>
      <c r="AD41" s="7">
        <v>5</v>
      </c>
      <c r="AE41" s="28">
        <v>1</v>
      </c>
      <c r="AF41" s="28">
        <f>AD41*AE41</f>
        <v>5</v>
      </c>
      <c r="AG41" t="s">
        <v>1006</v>
      </c>
      <c r="AH41">
        <v>1950</v>
      </c>
      <c r="AI41">
        <v>770</v>
      </c>
      <c r="AJ41">
        <v>924</v>
      </c>
      <c r="AN41" t="str">
        <f>IF(AM41="","",AB41)</f>
        <v/>
      </c>
      <c r="AO41">
        <f>IF(AM41="",AB41,0)</f>
        <v>924</v>
      </c>
    </row>
    <row r="42" spans="1:41" x14ac:dyDescent="0.55000000000000004">
      <c r="A42">
        <v>42</v>
      </c>
      <c r="B42" s="28" t="s">
        <v>1110</v>
      </c>
      <c r="C42" s="18"/>
      <c r="D42" s="18"/>
      <c r="E42" s="18" t="s">
        <v>1109</v>
      </c>
      <c r="F42" s="28" t="s">
        <v>1108</v>
      </c>
      <c r="J42" s="7"/>
      <c r="T42" s="32">
        <v>2300</v>
      </c>
      <c r="W42" s="8"/>
      <c r="X42" s="10">
        <v>1</v>
      </c>
      <c r="Y42">
        <v>5</v>
      </c>
      <c r="Z42">
        <v>770</v>
      </c>
      <c r="AA42">
        <v>154</v>
      </c>
      <c r="AB42">
        <v>924</v>
      </c>
      <c r="AC42" s="24">
        <v>1976</v>
      </c>
      <c r="AD42" s="7">
        <v>5</v>
      </c>
      <c r="AE42" s="28">
        <v>1</v>
      </c>
      <c r="AF42" s="28">
        <f>AD42*AE42</f>
        <v>5</v>
      </c>
      <c r="AG42" t="s">
        <v>1006</v>
      </c>
      <c r="AH42">
        <v>1950</v>
      </c>
      <c r="AI42">
        <v>770</v>
      </c>
      <c r="AJ42">
        <v>924</v>
      </c>
      <c r="AN42" t="str">
        <f>IF(AM42="","",AB42)</f>
        <v/>
      </c>
      <c r="AO42">
        <f>IF(AM42="",AB42,0)</f>
        <v>924</v>
      </c>
    </row>
    <row r="43" spans="1:41" x14ac:dyDescent="0.55000000000000004">
      <c r="A43">
        <v>43</v>
      </c>
      <c r="B43" s="28" t="s">
        <v>1107</v>
      </c>
      <c r="C43" s="18"/>
      <c r="D43" s="18"/>
      <c r="E43" s="18" t="s">
        <v>1106</v>
      </c>
      <c r="F43" s="28" t="s">
        <v>1105</v>
      </c>
      <c r="J43" s="7"/>
      <c r="P43" s="15"/>
      <c r="Q43" s="15"/>
      <c r="T43" s="32">
        <v>1100</v>
      </c>
      <c r="V43" s="8"/>
      <c r="W43" s="8"/>
      <c r="X43" s="10">
        <v>1</v>
      </c>
      <c r="Y43">
        <v>3.3</v>
      </c>
      <c r="Z43">
        <v>508.2</v>
      </c>
      <c r="AA43">
        <v>101.63999999999993</v>
      </c>
      <c r="AB43">
        <v>609.83999999999992</v>
      </c>
      <c r="AC43" s="24">
        <v>490.16000000000008</v>
      </c>
      <c r="AD43">
        <v>3.3</v>
      </c>
      <c r="AE43" s="28">
        <v>3</v>
      </c>
      <c r="AF43" s="28">
        <f>AD43*AE43</f>
        <v>9.8999999999999986</v>
      </c>
      <c r="AG43" t="s">
        <v>1104</v>
      </c>
      <c r="AH43">
        <v>1950</v>
      </c>
      <c r="AI43">
        <v>508.2</v>
      </c>
      <c r="AJ43">
        <v>609.83999999999992</v>
      </c>
      <c r="AN43" t="str">
        <f>IF(AM43="","",AB43)</f>
        <v/>
      </c>
      <c r="AO43">
        <f>IF(AM43="",AB43,0)</f>
        <v>609.83999999999992</v>
      </c>
    </row>
    <row r="44" spans="1:41" x14ac:dyDescent="0.55000000000000004">
      <c r="A44">
        <v>13</v>
      </c>
      <c r="B44" s="28" t="s">
        <v>1103</v>
      </c>
      <c r="C44" s="18" t="s">
        <v>390</v>
      </c>
      <c r="D44" s="18" t="s">
        <v>446</v>
      </c>
      <c r="E44" s="18" t="s">
        <v>1102</v>
      </c>
      <c r="F44" s="28" t="s">
        <v>1101</v>
      </c>
      <c r="J44" s="7"/>
      <c r="O44" s="33"/>
      <c r="T44" s="33">
        <v>3000</v>
      </c>
      <c r="U44" s="13"/>
      <c r="V44" s="8"/>
      <c r="W44" s="8"/>
      <c r="X44" s="10">
        <v>1</v>
      </c>
      <c r="Y44">
        <v>1</v>
      </c>
      <c r="Z44">
        <v>154</v>
      </c>
      <c r="AA44">
        <v>30.799999999999983</v>
      </c>
      <c r="AB44">
        <v>184.79999999999998</v>
      </c>
      <c r="AC44" s="24">
        <v>2315.1999999999998</v>
      </c>
      <c r="AD44">
        <v>1</v>
      </c>
      <c r="AE44" s="28">
        <v>1</v>
      </c>
      <c r="AF44" s="28">
        <f>AD44*AE44</f>
        <v>1</v>
      </c>
      <c r="AG44" t="s">
        <v>1096</v>
      </c>
      <c r="AH44">
        <v>1990</v>
      </c>
      <c r="AI44">
        <v>154</v>
      </c>
      <c r="AJ44">
        <v>184.79999999999998</v>
      </c>
      <c r="AN44" t="str">
        <f>IF(AM44="","",AB44)</f>
        <v/>
      </c>
      <c r="AO44">
        <f>IF(AM44="",AB44,0)</f>
        <v>184.79999999999998</v>
      </c>
    </row>
    <row r="45" spans="1:41" x14ac:dyDescent="0.55000000000000004">
      <c r="A45">
        <v>11</v>
      </c>
      <c r="B45" s="28" t="s">
        <v>1100</v>
      </c>
      <c r="C45" s="18" t="s">
        <v>390</v>
      </c>
      <c r="D45" s="18" t="s">
        <v>446</v>
      </c>
      <c r="E45" s="18" t="s">
        <v>1099</v>
      </c>
      <c r="F45" s="28" t="s">
        <v>1098</v>
      </c>
      <c r="H45" t="s">
        <v>1097</v>
      </c>
      <c r="J45" s="7"/>
      <c r="O45" s="33"/>
      <c r="T45" s="33">
        <v>2200</v>
      </c>
      <c r="W45" s="8"/>
      <c r="X45" s="10">
        <v>1</v>
      </c>
      <c r="Y45">
        <v>2</v>
      </c>
      <c r="Z45">
        <v>308</v>
      </c>
      <c r="AA45">
        <v>61.599999999999966</v>
      </c>
      <c r="AB45">
        <v>369.59999999999997</v>
      </c>
      <c r="AC45" s="24">
        <v>1830.4</v>
      </c>
      <c r="AD45" s="7">
        <v>2</v>
      </c>
      <c r="AE45" s="28">
        <v>1</v>
      </c>
      <c r="AF45" s="28">
        <f>AD45*AE45</f>
        <v>2</v>
      </c>
      <c r="AG45" t="s">
        <v>1096</v>
      </c>
      <c r="AH45">
        <v>1960</v>
      </c>
      <c r="AI45">
        <v>308</v>
      </c>
      <c r="AJ45">
        <v>369.59999999999997</v>
      </c>
      <c r="AM45">
        <v>2200</v>
      </c>
      <c r="AN45">
        <f>IF(AM45="","",AB45)</f>
        <v>369.59999999999997</v>
      </c>
      <c r="AO45">
        <f>IF(AM45="",AB45,0)</f>
        <v>0</v>
      </c>
    </row>
    <row r="46" spans="1:41" x14ac:dyDescent="0.55000000000000004">
      <c r="A46" t="s">
        <v>1091</v>
      </c>
      <c r="B46" s="28"/>
      <c r="C46" s="18" t="s">
        <v>390</v>
      </c>
      <c r="D46" s="18" t="s">
        <v>446</v>
      </c>
      <c r="E46" s="18" t="s">
        <v>1095</v>
      </c>
      <c r="F46" s="28" t="s">
        <v>1094</v>
      </c>
      <c r="J46" s="7"/>
      <c r="O46" s="33"/>
      <c r="T46" s="33">
        <v>4800</v>
      </c>
      <c r="W46" s="8"/>
      <c r="AC46" s="24"/>
      <c r="AD46" s="7"/>
      <c r="AE46" s="28"/>
      <c r="AF46" s="28"/>
      <c r="AN46" t="str">
        <f>IF(AM46="","",AB46)</f>
        <v/>
      </c>
      <c r="AO46">
        <f>IF(AM46="",AB46,0)</f>
        <v>0</v>
      </c>
    </row>
    <row r="47" spans="1:41" x14ac:dyDescent="0.55000000000000004">
      <c r="A47" t="s">
        <v>1091</v>
      </c>
      <c r="B47" s="28"/>
      <c r="C47" s="18" t="s">
        <v>390</v>
      </c>
      <c r="D47" s="18" t="s">
        <v>446</v>
      </c>
      <c r="E47" s="18" t="s">
        <v>1093</v>
      </c>
      <c r="F47" s="28" t="s">
        <v>1092</v>
      </c>
      <c r="J47" s="7"/>
      <c r="O47" s="33"/>
      <c r="T47" s="33">
        <v>4800</v>
      </c>
      <c r="W47" s="8"/>
      <c r="AC47" s="24"/>
      <c r="AD47" s="7"/>
      <c r="AE47" s="28"/>
      <c r="AF47" s="28"/>
      <c r="AN47" t="str">
        <f>IF(AM47="","",AB47)</f>
        <v/>
      </c>
      <c r="AO47">
        <f>IF(AM47="",AB47,0)</f>
        <v>0</v>
      </c>
    </row>
    <row r="48" spans="1:41" x14ac:dyDescent="0.55000000000000004">
      <c r="A48" t="s">
        <v>1091</v>
      </c>
      <c r="B48" s="28"/>
      <c r="C48" s="18" t="s">
        <v>390</v>
      </c>
      <c r="D48" s="18" t="s">
        <v>446</v>
      </c>
      <c r="E48" s="18" t="s">
        <v>1090</v>
      </c>
      <c r="F48" s="28" t="s">
        <v>1089</v>
      </c>
      <c r="J48" s="7"/>
      <c r="O48" s="33"/>
      <c r="T48" s="33">
        <v>22000</v>
      </c>
      <c r="W48" s="8"/>
      <c r="AC48" s="24"/>
      <c r="AD48" s="7"/>
      <c r="AE48" s="28"/>
      <c r="AF48" s="28"/>
      <c r="AN48" t="str">
        <f>IF(AM48="","",AB48)</f>
        <v/>
      </c>
      <c r="AO48">
        <f>IF(AM48="",AB48,0)</f>
        <v>0</v>
      </c>
    </row>
    <row r="49" spans="1:41" x14ac:dyDescent="0.55000000000000004">
      <c r="A49">
        <v>44</v>
      </c>
      <c r="B49" s="18" t="s">
        <v>1088</v>
      </c>
      <c r="C49" t="s">
        <v>390</v>
      </c>
      <c r="D49" t="s">
        <v>1071</v>
      </c>
      <c r="E49" s="18" t="s">
        <v>1087</v>
      </c>
      <c r="F49" s="18" t="s">
        <v>1086</v>
      </c>
      <c r="J49" s="7"/>
      <c r="T49" s="32">
        <v>1950</v>
      </c>
      <c r="U49" s="13"/>
      <c r="V49" s="8"/>
      <c r="W49" s="8"/>
      <c r="X49" s="10">
        <v>1</v>
      </c>
      <c r="Y49">
        <v>6</v>
      </c>
      <c r="Z49">
        <v>924</v>
      </c>
      <c r="AA49">
        <v>184.79999999999995</v>
      </c>
      <c r="AB49">
        <v>1108.8</v>
      </c>
      <c r="AC49" s="24">
        <v>841.2</v>
      </c>
      <c r="AD49" s="7">
        <v>6</v>
      </c>
      <c r="AE49" s="18">
        <v>5</v>
      </c>
      <c r="AF49" s="18">
        <f>AD49*AE49</f>
        <v>30</v>
      </c>
      <c r="AI49">
        <v>924</v>
      </c>
      <c r="AJ49">
        <v>1108.8</v>
      </c>
      <c r="AN49" t="str">
        <f>IF(AM49="","",AB49)</f>
        <v/>
      </c>
      <c r="AO49">
        <f>IF(AM49="",AB49,0)</f>
        <v>1108.8</v>
      </c>
    </row>
    <row r="50" spans="1:41" x14ac:dyDescent="0.55000000000000004">
      <c r="A50">
        <v>45</v>
      </c>
      <c r="B50" s="18"/>
      <c r="C50" t="s">
        <v>390</v>
      </c>
      <c r="D50" t="s">
        <v>1071</v>
      </c>
      <c r="E50" s="18" t="s">
        <v>1085</v>
      </c>
      <c r="F50" s="18"/>
      <c r="J50" s="7"/>
      <c r="T50" s="32"/>
      <c r="U50" s="13"/>
      <c r="V50" s="8"/>
      <c r="W50" s="8"/>
      <c r="AC50" s="24"/>
      <c r="AD50" s="7"/>
      <c r="AE50" s="18"/>
      <c r="AF50" s="18"/>
      <c r="AN50" t="str">
        <f>IF(AM50="","",AB50)</f>
        <v/>
      </c>
      <c r="AO50">
        <f>IF(AM50="",AB50,0)</f>
        <v>0</v>
      </c>
    </row>
    <row r="51" spans="1:41" x14ac:dyDescent="0.55000000000000004">
      <c r="A51">
        <v>46</v>
      </c>
      <c r="B51" s="18"/>
      <c r="C51" t="s">
        <v>390</v>
      </c>
      <c r="D51" t="s">
        <v>1071</v>
      </c>
      <c r="E51" s="18" t="s">
        <v>1083</v>
      </c>
      <c r="F51" s="18"/>
      <c r="J51" s="7"/>
      <c r="T51" s="32"/>
      <c r="U51" s="13"/>
      <c r="V51" s="8"/>
      <c r="W51" s="8"/>
      <c r="AC51" s="24"/>
      <c r="AD51" s="7"/>
      <c r="AE51" s="18"/>
      <c r="AF51" s="18"/>
      <c r="AN51" t="str">
        <f>IF(AM51="","",AB51)</f>
        <v/>
      </c>
      <c r="AO51">
        <f>IF(AM51="",AB51,0)</f>
        <v>0</v>
      </c>
    </row>
    <row r="52" spans="1:41" x14ac:dyDescent="0.55000000000000004">
      <c r="A52">
        <v>54</v>
      </c>
      <c r="B52" s="28" t="s">
        <v>1084</v>
      </c>
      <c r="C52" s="7"/>
      <c r="D52" s="7"/>
      <c r="E52" s="18" t="s">
        <v>1083</v>
      </c>
      <c r="F52" s="28" t="s">
        <v>1082</v>
      </c>
      <c r="J52" s="7"/>
      <c r="T52" s="32">
        <v>2500</v>
      </c>
      <c r="W52" s="8"/>
      <c r="X52" s="10">
        <v>1</v>
      </c>
      <c r="Y52">
        <v>4.2</v>
      </c>
      <c r="Z52">
        <v>646.80000000000007</v>
      </c>
      <c r="AA52">
        <v>129.36000000000001</v>
      </c>
      <c r="AB52">
        <v>776.16000000000008</v>
      </c>
      <c r="AC52" s="24">
        <v>2023.84</v>
      </c>
      <c r="AD52">
        <v>4.2</v>
      </c>
      <c r="AE52" s="28">
        <v>6</v>
      </c>
      <c r="AF52" s="28">
        <f>AD52*AE52</f>
        <v>25.200000000000003</v>
      </c>
      <c r="AG52" t="s">
        <v>1081</v>
      </c>
      <c r="AH52">
        <v>1960</v>
      </c>
      <c r="AI52">
        <v>646.80000000000007</v>
      </c>
      <c r="AJ52">
        <v>776.16000000000008</v>
      </c>
      <c r="AN52" t="str">
        <f>IF(AM52="","",AB52)</f>
        <v/>
      </c>
      <c r="AO52">
        <f>IF(AM52="",AB52,0)</f>
        <v>776.16000000000008</v>
      </c>
    </row>
    <row r="53" spans="1:41" x14ac:dyDescent="0.55000000000000004">
      <c r="A53">
        <v>47</v>
      </c>
      <c r="B53" s="18"/>
      <c r="C53" t="s">
        <v>390</v>
      </c>
      <c r="D53" t="s">
        <v>1071</v>
      </c>
      <c r="E53" s="18" t="s">
        <v>1080</v>
      </c>
      <c r="F53" s="18"/>
      <c r="J53" s="7"/>
      <c r="T53" s="32"/>
      <c r="U53" s="13"/>
      <c r="V53" s="8"/>
      <c r="W53" s="8"/>
      <c r="AC53" s="24"/>
      <c r="AD53" s="7"/>
      <c r="AE53" s="18"/>
      <c r="AF53" s="18"/>
      <c r="AN53" t="str">
        <f>IF(AM53="","",AB53)</f>
        <v/>
      </c>
      <c r="AO53">
        <f>IF(AM53="",AB53,0)</f>
        <v>0</v>
      </c>
    </row>
    <row r="54" spans="1:41" x14ac:dyDescent="0.55000000000000004">
      <c r="A54">
        <v>48</v>
      </c>
      <c r="B54" s="18"/>
      <c r="C54" t="s">
        <v>390</v>
      </c>
      <c r="D54" t="s">
        <v>1071</v>
      </c>
      <c r="E54" s="18" t="s">
        <v>1079</v>
      </c>
      <c r="F54" s="18"/>
      <c r="J54" s="7"/>
      <c r="T54" s="32"/>
      <c r="U54" s="13"/>
      <c r="V54" s="8"/>
      <c r="W54" s="8"/>
      <c r="AC54" s="24"/>
      <c r="AD54" s="7"/>
      <c r="AE54" s="18"/>
      <c r="AF54" s="18"/>
      <c r="AN54" t="str">
        <f>IF(AM54="","",AB54)</f>
        <v/>
      </c>
      <c r="AO54">
        <f>IF(AM54="",AB54,0)</f>
        <v>0</v>
      </c>
    </row>
    <row r="55" spans="1:41" x14ac:dyDescent="0.55000000000000004">
      <c r="A55">
        <v>49</v>
      </c>
      <c r="B55" s="18" t="s">
        <v>1078</v>
      </c>
      <c r="C55" t="s">
        <v>390</v>
      </c>
      <c r="D55" t="s">
        <v>1071</v>
      </c>
      <c r="E55" s="18" t="s">
        <v>1077</v>
      </c>
      <c r="F55" s="18" t="s">
        <v>1076</v>
      </c>
      <c r="J55" s="7"/>
      <c r="T55" s="33">
        <v>3050</v>
      </c>
      <c r="U55" s="13"/>
      <c r="V55" s="8"/>
      <c r="W55" s="8"/>
      <c r="X55" s="10">
        <v>1</v>
      </c>
      <c r="Y55">
        <v>6</v>
      </c>
      <c r="Z55">
        <v>924</v>
      </c>
      <c r="AA55">
        <v>184.79999999999995</v>
      </c>
      <c r="AB55">
        <v>1108.8</v>
      </c>
      <c r="AC55" s="24">
        <f>T55-AB55</f>
        <v>1941.2</v>
      </c>
      <c r="AD55" s="7">
        <v>6</v>
      </c>
      <c r="AE55" s="18">
        <v>5</v>
      </c>
      <c r="AF55" s="18">
        <f>AD55*AE55</f>
        <v>30</v>
      </c>
      <c r="AI55">
        <v>924</v>
      </c>
      <c r="AJ55">
        <v>1108.8</v>
      </c>
      <c r="AN55" t="str">
        <f>IF(AM55="","",AB55)</f>
        <v/>
      </c>
      <c r="AO55">
        <f>IF(AM55="",AB55,0)</f>
        <v>1108.8</v>
      </c>
    </row>
    <row r="56" spans="1:41" x14ac:dyDescent="0.55000000000000004">
      <c r="A56">
        <v>50</v>
      </c>
      <c r="B56" s="18"/>
      <c r="C56" t="s">
        <v>390</v>
      </c>
      <c r="D56" t="s">
        <v>1071</v>
      </c>
      <c r="E56" s="18" t="s">
        <v>1075</v>
      </c>
      <c r="F56" s="18" t="s">
        <v>1074</v>
      </c>
      <c r="J56" s="7"/>
      <c r="T56" s="33">
        <v>3050</v>
      </c>
      <c r="U56" s="13"/>
      <c r="V56" s="8"/>
      <c r="W56" s="8"/>
      <c r="AC56" s="24"/>
      <c r="AD56" s="7"/>
      <c r="AE56" s="18"/>
      <c r="AF56" s="18"/>
      <c r="AN56" t="str">
        <f>IF(AM56="","",AB56)</f>
        <v/>
      </c>
      <c r="AO56">
        <f>IF(AM56="",AB56,0)</f>
        <v>0</v>
      </c>
    </row>
    <row r="57" spans="1:41" x14ac:dyDescent="0.55000000000000004">
      <c r="A57">
        <v>51</v>
      </c>
      <c r="B57" s="18"/>
      <c r="C57" t="s">
        <v>390</v>
      </c>
      <c r="D57" t="s">
        <v>1071</v>
      </c>
      <c r="E57" s="18" t="s">
        <v>1073</v>
      </c>
      <c r="F57" s="18" t="s">
        <v>1072</v>
      </c>
      <c r="J57" s="7"/>
      <c r="T57" s="33">
        <v>2700</v>
      </c>
      <c r="U57" s="13"/>
      <c r="V57" s="8"/>
      <c r="W57" s="8"/>
      <c r="AC57" s="24"/>
      <c r="AD57" s="7"/>
      <c r="AE57" s="18"/>
      <c r="AF57" s="18"/>
      <c r="AN57" t="str">
        <f>IF(AM57="","",AB57)</f>
        <v/>
      </c>
      <c r="AO57">
        <f>IF(AM57="",AB57,0)</f>
        <v>0</v>
      </c>
    </row>
    <row r="58" spans="1:41" x14ac:dyDescent="0.55000000000000004">
      <c r="A58">
        <v>52</v>
      </c>
      <c r="B58" s="18"/>
      <c r="C58" s="18" t="s">
        <v>390</v>
      </c>
      <c r="D58" s="18" t="s">
        <v>1071</v>
      </c>
      <c r="E58" s="18" t="s">
        <v>1070</v>
      </c>
      <c r="F58" s="18" t="s">
        <v>1069</v>
      </c>
      <c r="J58" s="7"/>
      <c r="T58" s="33">
        <v>2700</v>
      </c>
      <c r="U58" s="13"/>
      <c r="V58" s="8"/>
      <c r="W58" s="8"/>
      <c r="AC58" s="24"/>
      <c r="AD58" s="7"/>
      <c r="AE58" s="18"/>
      <c r="AF58" s="18"/>
      <c r="AN58" t="str">
        <f>IF(AM58="","",AB58)</f>
        <v/>
      </c>
      <c r="AO58">
        <f>IF(AM58="",AB58,0)</f>
        <v>0</v>
      </c>
    </row>
    <row r="59" spans="1:41" x14ac:dyDescent="0.55000000000000004">
      <c r="A59">
        <v>53</v>
      </c>
      <c r="B59" s="18"/>
      <c r="C59" s="18"/>
      <c r="D59" s="18"/>
      <c r="E59" s="18" t="s">
        <v>1068</v>
      </c>
      <c r="F59" s="18" t="s">
        <v>1067</v>
      </c>
      <c r="J59" s="7"/>
      <c r="T59" s="32"/>
      <c r="U59" s="13"/>
      <c r="V59" s="8"/>
      <c r="W59" s="8"/>
      <c r="AC59" s="24"/>
      <c r="AD59" s="7"/>
      <c r="AE59" s="18"/>
      <c r="AF59" s="18"/>
      <c r="AN59" t="str">
        <f>IF(AM59="","",AB59)</f>
        <v/>
      </c>
      <c r="AO59">
        <f>IF(AM59="",AB59,0)</f>
        <v>0</v>
      </c>
    </row>
    <row r="60" spans="1:41" x14ac:dyDescent="0.55000000000000004">
      <c r="A60">
        <v>55</v>
      </c>
      <c r="B60" s="28" t="s">
        <v>1066</v>
      </c>
      <c r="C60" s="28"/>
      <c r="D60" s="28"/>
      <c r="E60" s="28" t="s">
        <v>1065</v>
      </c>
      <c r="F60" s="28" t="s">
        <v>1064</v>
      </c>
      <c r="J60" s="7"/>
      <c r="T60" s="32">
        <v>32000</v>
      </c>
      <c r="W60" s="8"/>
      <c r="X60" s="10">
        <v>1</v>
      </c>
      <c r="Y60">
        <v>80</v>
      </c>
      <c r="Z60">
        <v>12320</v>
      </c>
      <c r="AA60">
        <v>2464</v>
      </c>
      <c r="AB60">
        <v>14784</v>
      </c>
      <c r="AC60" s="24">
        <v>17216</v>
      </c>
      <c r="AD60">
        <v>80</v>
      </c>
      <c r="AE60" s="28">
        <v>1</v>
      </c>
      <c r="AF60" s="28">
        <f>AD60*AE60</f>
        <v>80</v>
      </c>
      <c r="AG60" t="s">
        <v>1059</v>
      </c>
      <c r="AH60">
        <v>1940</v>
      </c>
      <c r="AI60">
        <v>12320</v>
      </c>
      <c r="AJ60">
        <v>14784</v>
      </c>
      <c r="AN60" t="str">
        <f>IF(AM60="","",AB60)</f>
        <v/>
      </c>
      <c r="AO60">
        <f>IF(AM60="",AB60,0)</f>
        <v>14784</v>
      </c>
    </row>
    <row r="61" spans="1:41" x14ac:dyDescent="0.55000000000000004">
      <c r="A61">
        <v>56</v>
      </c>
      <c r="B61" s="28" t="s">
        <v>1063</v>
      </c>
      <c r="C61" s="28"/>
      <c r="D61" s="28"/>
      <c r="E61" s="28" t="s">
        <v>717</v>
      </c>
      <c r="F61" s="28" t="s">
        <v>1062</v>
      </c>
      <c r="G61" s="7"/>
      <c r="H61" s="7"/>
      <c r="I61" s="14"/>
      <c r="J61" s="7"/>
      <c r="P61" s="13"/>
      <c r="Q61" s="13"/>
      <c r="R61" s="7"/>
      <c r="S61" s="15"/>
      <c r="T61" s="32">
        <v>20000</v>
      </c>
      <c r="V61" s="8"/>
      <c r="W61" s="8"/>
      <c r="X61" s="10">
        <v>1</v>
      </c>
      <c r="Y61">
        <v>55</v>
      </c>
      <c r="Z61">
        <v>8470</v>
      </c>
      <c r="AA61">
        <v>1694</v>
      </c>
      <c r="AB61">
        <v>10164</v>
      </c>
      <c r="AC61" s="24">
        <v>9836</v>
      </c>
      <c r="AD61">
        <v>55</v>
      </c>
      <c r="AE61" s="28">
        <v>1</v>
      </c>
      <c r="AF61" s="28">
        <f>AD61*AE61</f>
        <v>55</v>
      </c>
      <c r="AG61" t="s">
        <v>1059</v>
      </c>
      <c r="AH61">
        <v>1940</v>
      </c>
      <c r="AI61">
        <v>8470</v>
      </c>
      <c r="AJ61">
        <v>10164</v>
      </c>
      <c r="AN61" t="str">
        <f>IF(AM61="","",AB61)</f>
        <v/>
      </c>
      <c r="AO61">
        <f>IF(AM61="",AB61,0)</f>
        <v>10164</v>
      </c>
    </row>
    <row r="62" spans="1:41" x14ac:dyDescent="0.55000000000000004">
      <c r="A62">
        <v>57</v>
      </c>
      <c r="B62" s="28" t="s">
        <v>1061</v>
      </c>
      <c r="C62" s="28"/>
      <c r="D62" s="28"/>
      <c r="E62" s="28" t="s">
        <v>719</v>
      </c>
      <c r="F62" s="28" t="s">
        <v>1060</v>
      </c>
      <c r="G62" s="7"/>
      <c r="H62" s="7"/>
      <c r="I62" s="14"/>
      <c r="J62" s="7"/>
      <c r="P62" s="13"/>
      <c r="Q62" s="13"/>
      <c r="R62" s="7"/>
      <c r="S62" s="15"/>
      <c r="T62" s="32">
        <v>18000</v>
      </c>
      <c r="V62" s="8"/>
      <c r="W62" s="8"/>
      <c r="X62" s="10">
        <v>1</v>
      </c>
      <c r="Y62">
        <v>45</v>
      </c>
      <c r="Z62">
        <v>6930</v>
      </c>
      <c r="AA62">
        <v>1386</v>
      </c>
      <c r="AB62">
        <v>8316</v>
      </c>
      <c r="AC62" s="24">
        <v>9684</v>
      </c>
      <c r="AD62">
        <v>45</v>
      </c>
      <c r="AE62" s="28">
        <v>1</v>
      </c>
      <c r="AF62" s="28">
        <f>AD62*AE62</f>
        <v>45</v>
      </c>
      <c r="AG62" t="s">
        <v>1059</v>
      </c>
      <c r="AH62">
        <v>1940</v>
      </c>
      <c r="AI62">
        <v>6930</v>
      </c>
      <c r="AJ62">
        <v>8316</v>
      </c>
      <c r="AN62" t="str">
        <f>IF(AM62="","",AB62)</f>
        <v/>
      </c>
      <c r="AO62">
        <f>IF(AM62="",AB62,0)</f>
        <v>8316</v>
      </c>
    </row>
    <row r="63" spans="1:41" x14ac:dyDescent="0.55000000000000004">
      <c r="A63">
        <v>58</v>
      </c>
      <c r="B63" s="28" t="s">
        <v>1058</v>
      </c>
      <c r="C63" s="28"/>
      <c r="D63" s="28"/>
      <c r="E63" s="28" t="s">
        <v>818</v>
      </c>
      <c r="F63" s="28" t="s">
        <v>1057</v>
      </c>
      <c r="G63" s="7"/>
      <c r="H63" s="7"/>
      <c r="I63" s="14"/>
      <c r="J63" s="7"/>
      <c r="P63" s="13"/>
      <c r="Q63" s="13"/>
      <c r="R63" s="7"/>
      <c r="S63" s="15"/>
      <c r="T63" s="32">
        <v>2800</v>
      </c>
      <c r="V63" s="8"/>
      <c r="W63" s="8"/>
      <c r="X63" s="10">
        <v>1</v>
      </c>
      <c r="Y63">
        <v>10</v>
      </c>
      <c r="Z63">
        <v>1540</v>
      </c>
      <c r="AA63">
        <v>308</v>
      </c>
      <c r="AB63">
        <v>1848</v>
      </c>
      <c r="AC63" s="24">
        <v>952</v>
      </c>
      <c r="AD63">
        <v>10</v>
      </c>
      <c r="AE63" s="28">
        <v>2</v>
      </c>
      <c r="AF63" s="28">
        <f>AD63*AE63</f>
        <v>20</v>
      </c>
      <c r="AG63" t="s">
        <v>1056</v>
      </c>
      <c r="AH63">
        <v>1960</v>
      </c>
      <c r="AI63">
        <v>1540</v>
      </c>
      <c r="AJ63">
        <v>1848</v>
      </c>
      <c r="AN63" t="str">
        <f>IF(AM63="","",AB63)</f>
        <v/>
      </c>
      <c r="AO63">
        <f>IF(AM63="",AB63,0)</f>
        <v>1848</v>
      </c>
    </row>
    <row r="64" spans="1:41" x14ac:dyDescent="0.55000000000000004">
      <c r="B64" s="28"/>
      <c r="C64" t="s">
        <v>826</v>
      </c>
      <c r="D64" t="s">
        <v>827</v>
      </c>
      <c r="E64" s="6" t="s">
        <v>1055</v>
      </c>
      <c r="F64" s="28" t="s">
        <v>1054</v>
      </c>
      <c r="G64" s="7"/>
      <c r="H64" s="7"/>
      <c r="I64" s="14"/>
      <c r="J64" s="7"/>
      <c r="P64" s="13"/>
      <c r="Q64" s="13"/>
      <c r="R64" s="7"/>
      <c r="S64" s="15"/>
      <c r="T64" s="32">
        <v>27000</v>
      </c>
      <c r="U64" s="32">
        <v>27000</v>
      </c>
      <c r="V64" s="32">
        <v>27000</v>
      </c>
      <c r="W64" s="8">
        <v>5000</v>
      </c>
      <c r="AB64">
        <v>5000</v>
      </c>
      <c r="AC64" s="24">
        <f>T64-AB64</f>
        <v>22000</v>
      </c>
      <c r="AE64" s="14"/>
      <c r="AF64" s="14"/>
      <c r="AN64" t="str">
        <f>IF(AM64="","",AB64)</f>
        <v/>
      </c>
      <c r="AO64">
        <f>IF(AM64="",AB64,0)</f>
        <v>5000</v>
      </c>
    </row>
    <row r="65" spans="1:41" x14ac:dyDescent="0.55000000000000004">
      <c r="B65" s="16" t="s">
        <v>849</v>
      </c>
      <c r="C65" t="s">
        <v>826</v>
      </c>
      <c r="D65" t="s">
        <v>836</v>
      </c>
      <c r="E65" s="6" t="s">
        <v>850</v>
      </c>
      <c r="F65" s="9" t="s">
        <v>851</v>
      </c>
      <c r="G65" s="9"/>
      <c r="H65" s="7"/>
      <c r="O65"/>
      <c r="Q65"/>
      <c r="T65" s="13">
        <v>52000</v>
      </c>
      <c r="U65" s="13">
        <v>52000</v>
      </c>
      <c r="V65" s="13">
        <v>52000</v>
      </c>
      <c r="W65" s="17">
        <v>10000</v>
      </c>
      <c r="X65"/>
      <c r="Y65" s="9"/>
      <c r="AA65" s="8"/>
      <c r="AB65" s="8">
        <v>10000</v>
      </c>
      <c r="AC65" s="24">
        <f>T65-AB65</f>
        <v>42000</v>
      </c>
      <c r="AN65" t="str">
        <f>IF(AM65="","",AB65)</f>
        <v/>
      </c>
      <c r="AO65">
        <f>IF(AM65="",AB65,0)</f>
        <v>10000</v>
      </c>
    </row>
    <row r="66" spans="1:41" x14ac:dyDescent="0.55000000000000004">
      <c r="B66" s="28"/>
      <c r="C66" t="s">
        <v>826</v>
      </c>
      <c r="D66" t="s">
        <v>836</v>
      </c>
      <c r="E66" s="6" t="s">
        <v>1053</v>
      </c>
      <c r="F66" s="9" t="s">
        <v>1052</v>
      </c>
      <c r="G66" s="7"/>
      <c r="H66" s="7"/>
      <c r="I66" s="14"/>
      <c r="J66" s="7"/>
      <c r="P66" s="13"/>
      <c r="Q66" s="13"/>
      <c r="R66" s="7"/>
      <c r="S66" s="15"/>
      <c r="T66" s="13">
        <v>52000</v>
      </c>
      <c r="U66" s="13">
        <v>52000</v>
      </c>
      <c r="V66" s="13">
        <v>52000</v>
      </c>
      <c r="W66" s="17">
        <v>10000</v>
      </c>
      <c r="AB66" s="8">
        <v>10000</v>
      </c>
      <c r="AC66" s="24">
        <f>T66-AB66</f>
        <v>42000</v>
      </c>
      <c r="AE66" s="14"/>
      <c r="AF66" s="14"/>
      <c r="AN66" t="str">
        <f>IF(AM66="","",AB66)</f>
        <v/>
      </c>
      <c r="AO66">
        <f>IF(AM66="",AB66,0)</f>
        <v>10000</v>
      </c>
    </row>
    <row r="67" spans="1:41" x14ac:dyDescent="0.55000000000000004">
      <c r="B67" s="28"/>
      <c r="C67" t="s">
        <v>826</v>
      </c>
      <c r="D67" t="s">
        <v>836</v>
      </c>
      <c r="E67" s="6" t="s">
        <v>1051</v>
      </c>
      <c r="F67" s="28" t="s">
        <v>1050</v>
      </c>
      <c r="G67" s="7"/>
      <c r="H67" s="7"/>
      <c r="I67" s="14"/>
      <c r="J67" s="7"/>
      <c r="P67" s="13"/>
      <c r="Q67" s="13"/>
      <c r="R67" s="7"/>
      <c r="S67" s="15"/>
      <c r="T67" s="32">
        <v>27000</v>
      </c>
      <c r="U67" s="32">
        <v>27000</v>
      </c>
      <c r="V67" s="8">
        <v>27000</v>
      </c>
      <c r="W67" s="8">
        <v>5000</v>
      </c>
      <c r="AB67">
        <v>5000</v>
      </c>
      <c r="AC67" s="24">
        <f>T67-AB67</f>
        <v>22000</v>
      </c>
      <c r="AE67" s="14"/>
      <c r="AF67" s="14"/>
      <c r="AN67" t="str">
        <f>IF(AM67="","",AB67)</f>
        <v/>
      </c>
      <c r="AO67">
        <f>IF(AM67="",AB67,0)</f>
        <v>5000</v>
      </c>
    </row>
    <row r="68" spans="1:41" x14ac:dyDescent="0.55000000000000004">
      <c r="A68">
        <v>59</v>
      </c>
      <c r="B68" s="28" t="s">
        <v>1049</v>
      </c>
      <c r="C68" s="14"/>
      <c r="D68" s="14"/>
      <c r="E68" s="14" t="s">
        <v>1048</v>
      </c>
      <c r="F68" t="s">
        <v>1047</v>
      </c>
      <c r="G68" s="7"/>
      <c r="H68" s="7"/>
      <c r="I68" s="14"/>
      <c r="J68" s="7"/>
      <c r="P68" s="13"/>
      <c r="Q68" s="13"/>
      <c r="R68" s="7"/>
      <c r="S68" s="15"/>
      <c r="T68" s="32">
        <v>3500</v>
      </c>
      <c r="V68" s="8"/>
      <c r="W68" s="8"/>
      <c r="X68" s="10">
        <v>1</v>
      </c>
      <c r="Y68">
        <v>5</v>
      </c>
      <c r="Z68">
        <v>770</v>
      </c>
      <c r="AA68">
        <v>154</v>
      </c>
      <c r="AB68">
        <v>924</v>
      </c>
      <c r="AC68" s="24">
        <v>1576</v>
      </c>
      <c r="AD68">
        <v>5</v>
      </c>
      <c r="AE68">
        <v>2</v>
      </c>
      <c r="AF68" s="14">
        <f>AD68*AE68</f>
        <v>10</v>
      </c>
      <c r="AH68">
        <v>2015</v>
      </c>
      <c r="AI68">
        <v>770</v>
      </c>
      <c r="AJ68">
        <v>924</v>
      </c>
      <c r="AN68" t="str">
        <f>IF(AM68="","",AB68)</f>
        <v/>
      </c>
      <c r="AO68">
        <f>IF(AM68="",AB68,0)</f>
        <v>924</v>
      </c>
    </row>
    <row r="69" spans="1:41" x14ac:dyDescent="0.55000000000000004">
      <c r="A69">
        <v>60</v>
      </c>
      <c r="B69" s="28"/>
      <c r="C69" s="14"/>
      <c r="D69" s="14"/>
      <c r="E69" s="14" t="s">
        <v>1046</v>
      </c>
      <c r="F69" t="s">
        <v>1045</v>
      </c>
      <c r="G69" s="7"/>
      <c r="H69" s="7"/>
      <c r="I69" s="14"/>
      <c r="J69" s="7"/>
      <c r="P69" s="13"/>
      <c r="Q69" s="13"/>
      <c r="R69" s="7"/>
      <c r="S69" s="15"/>
      <c r="T69" s="32">
        <v>3500</v>
      </c>
      <c r="V69" s="8"/>
      <c r="W69" s="8"/>
      <c r="AC69" s="24"/>
      <c r="AF69" s="14"/>
      <c r="AN69" t="str">
        <f>IF(AM69="","",AB69)</f>
        <v/>
      </c>
      <c r="AO69">
        <f>IF(AM69="",AB69,0)</f>
        <v>0</v>
      </c>
    </row>
    <row r="70" spans="1:41" x14ac:dyDescent="0.55000000000000004">
      <c r="A70">
        <v>61</v>
      </c>
      <c r="B70" s="18" t="s">
        <v>1044</v>
      </c>
      <c r="C70" s="7"/>
      <c r="D70" s="7"/>
      <c r="E70" s="7" t="s">
        <v>1043</v>
      </c>
      <c r="F70" s="7" t="s">
        <v>1042</v>
      </c>
      <c r="G70" s="7"/>
      <c r="H70" s="7"/>
      <c r="I70" s="14"/>
      <c r="J70" s="7"/>
      <c r="P70" s="13"/>
      <c r="Q70" s="13"/>
      <c r="R70" s="7"/>
      <c r="S70" s="15"/>
      <c r="T70" s="32">
        <v>2000</v>
      </c>
      <c r="V70" s="8"/>
      <c r="W70" s="8"/>
      <c r="X70" s="10">
        <v>1</v>
      </c>
      <c r="Y70">
        <v>2</v>
      </c>
      <c r="Z70">
        <v>308</v>
      </c>
      <c r="AA70">
        <v>61.599999999999966</v>
      </c>
      <c r="AB70">
        <v>369.59999999999997</v>
      </c>
      <c r="AC70" s="24">
        <v>2130.4</v>
      </c>
      <c r="AD70" s="7">
        <v>2</v>
      </c>
      <c r="AE70" s="7">
        <v>1</v>
      </c>
      <c r="AF70" s="7">
        <f>AD70*AE70</f>
        <v>2</v>
      </c>
      <c r="AI70">
        <v>308</v>
      </c>
      <c r="AJ70">
        <v>369.59999999999997</v>
      </c>
      <c r="AK70" s="24">
        <f>T70-AJ70</f>
        <v>1630.4</v>
      </c>
      <c r="AN70" t="str">
        <f>IF(AM70="","",AB70)</f>
        <v/>
      </c>
      <c r="AO70">
        <f>IF(AM70="",AB70,0)</f>
        <v>369.59999999999997</v>
      </c>
    </row>
    <row r="71" spans="1:41" x14ac:dyDescent="0.55000000000000004">
      <c r="A71">
        <v>62</v>
      </c>
      <c r="B71" s="18" t="s">
        <v>1041</v>
      </c>
      <c r="C71" s="7"/>
      <c r="D71" s="7"/>
      <c r="E71" s="7" t="s">
        <v>1040</v>
      </c>
      <c r="F71" s="7" t="s">
        <v>1039</v>
      </c>
      <c r="J71" s="7"/>
      <c r="T71" s="32">
        <v>2500</v>
      </c>
      <c r="W71" s="8"/>
      <c r="X71" s="10">
        <v>1</v>
      </c>
      <c r="Y71">
        <v>4</v>
      </c>
      <c r="Z71">
        <v>616</v>
      </c>
      <c r="AA71">
        <v>123.19999999999993</v>
      </c>
      <c r="AB71">
        <v>739.19999999999993</v>
      </c>
      <c r="AC71" s="24">
        <v>2460.8000000000002</v>
      </c>
      <c r="AD71" s="7">
        <v>4</v>
      </c>
      <c r="AE71" s="7">
        <v>1</v>
      </c>
      <c r="AF71" s="7">
        <f>AD71*AE71</f>
        <v>4</v>
      </c>
      <c r="AI71">
        <v>616</v>
      </c>
      <c r="AJ71">
        <v>739.19999999999993</v>
      </c>
      <c r="AK71" s="24">
        <f>T71-AJ71</f>
        <v>1760.8000000000002</v>
      </c>
      <c r="AN71" t="str">
        <f>IF(AM71="","",AB71)</f>
        <v/>
      </c>
      <c r="AO71">
        <f>IF(AM71="",AB71,0)</f>
        <v>739.19999999999993</v>
      </c>
    </row>
    <row r="72" spans="1:41" x14ac:dyDescent="0.55000000000000004">
      <c r="A72">
        <v>63</v>
      </c>
      <c r="B72" s="28" t="s">
        <v>1038</v>
      </c>
      <c r="C72" s="7"/>
      <c r="D72" s="7"/>
      <c r="E72" s="7" t="s">
        <v>1037</v>
      </c>
      <c r="F72" s="14" t="s">
        <v>1036</v>
      </c>
      <c r="J72" s="7"/>
      <c r="T72" s="32">
        <v>2800</v>
      </c>
      <c r="W72" s="8"/>
      <c r="X72" s="10">
        <v>1</v>
      </c>
      <c r="Y72">
        <v>12</v>
      </c>
      <c r="Z72">
        <v>1848</v>
      </c>
      <c r="AA72">
        <v>369.59999999999991</v>
      </c>
      <c r="AB72">
        <v>2217.6</v>
      </c>
      <c r="AC72" s="24">
        <v>1582.4</v>
      </c>
      <c r="AD72">
        <v>12</v>
      </c>
      <c r="AE72" s="14">
        <v>1</v>
      </c>
      <c r="AF72" s="28">
        <f>AD72*AE72</f>
        <v>12</v>
      </c>
      <c r="AG72" t="s">
        <v>1006</v>
      </c>
      <c r="AH72">
        <v>1928</v>
      </c>
      <c r="AI72">
        <v>1848</v>
      </c>
      <c r="AJ72">
        <v>2217.6</v>
      </c>
      <c r="AK72" s="24">
        <f>T72-AJ72</f>
        <v>582.40000000000009</v>
      </c>
      <c r="AN72" t="str">
        <f>IF(AM72="","",AB72)</f>
        <v/>
      </c>
      <c r="AO72">
        <f>IF(AM72="",AB72,0)</f>
        <v>2217.6</v>
      </c>
    </row>
    <row r="73" spans="1:41" x14ac:dyDescent="0.55000000000000004">
      <c r="A73">
        <v>64</v>
      </c>
      <c r="B73" s="28" t="s">
        <v>1035</v>
      </c>
      <c r="C73" s="7"/>
      <c r="D73" s="7"/>
      <c r="E73" s="7" t="s">
        <v>1034</v>
      </c>
      <c r="F73" t="s">
        <v>1033</v>
      </c>
      <c r="J73" s="7"/>
      <c r="T73" s="32">
        <v>2000</v>
      </c>
      <c r="W73" s="8"/>
      <c r="X73" s="10">
        <v>1</v>
      </c>
      <c r="Y73">
        <v>5</v>
      </c>
      <c r="Z73">
        <v>770</v>
      </c>
      <c r="AA73">
        <v>154</v>
      </c>
      <c r="AB73">
        <v>924</v>
      </c>
      <c r="AC73" s="24">
        <v>1276</v>
      </c>
      <c r="AD73">
        <v>5</v>
      </c>
      <c r="AE73">
        <v>1</v>
      </c>
      <c r="AF73" s="28">
        <f>AD73*AE73</f>
        <v>5</v>
      </c>
      <c r="AI73">
        <v>770</v>
      </c>
      <c r="AJ73">
        <v>924</v>
      </c>
      <c r="AK73" s="24">
        <f>T73-AJ73</f>
        <v>1076</v>
      </c>
      <c r="AN73" t="str">
        <f>IF(AM73="","",AB73)</f>
        <v/>
      </c>
      <c r="AO73">
        <f>IF(AM73="",AB73,0)</f>
        <v>924</v>
      </c>
    </row>
    <row r="74" spans="1:41" x14ac:dyDescent="0.55000000000000004">
      <c r="A74">
        <v>65</v>
      </c>
      <c r="B74" s="28" t="s">
        <v>1032</v>
      </c>
      <c r="C74" s="14"/>
      <c r="D74" s="14"/>
      <c r="E74" s="14" t="s">
        <v>1031</v>
      </c>
      <c r="F74" t="s">
        <v>1030</v>
      </c>
      <c r="J74" s="7"/>
      <c r="T74" s="32">
        <v>21000</v>
      </c>
      <c r="W74" s="8"/>
      <c r="X74" s="10">
        <v>1</v>
      </c>
      <c r="Y74">
        <v>35</v>
      </c>
      <c r="Z74">
        <v>5390</v>
      </c>
      <c r="AA74">
        <v>1078</v>
      </c>
      <c r="AB74">
        <v>6468</v>
      </c>
      <c r="AC74" s="24">
        <v>14532</v>
      </c>
      <c r="AD74">
        <v>35</v>
      </c>
      <c r="AE74">
        <v>1</v>
      </c>
      <c r="AF74" s="28">
        <f>AD74*AE74</f>
        <v>35</v>
      </c>
      <c r="AH74">
        <v>2017</v>
      </c>
      <c r="AI74">
        <v>5390</v>
      </c>
      <c r="AJ74">
        <v>6468</v>
      </c>
      <c r="AN74" t="str">
        <f>IF(AM74="","",AB74)</f>
        <v/>
      </c>
      <c r="AO74">
        <f>IF(AM74="",AB74,0)</f>
        <v>6468</v>
      </c>
    </row>
    <row r="75" spans="1:41" x14ac:dyDescent="0.55000000000000004">
      <c r="A75">
        <v>66</v>
      </c>
      <c r="B75" s="28" t="s">
        <v>1029</v>
      </c>
      <c r="C75" s="14"/>
      <c r="D75" s="14"/>
      <c r="E75" s="14" t="s">
        <v>1028</v>
      </c>
      <c r="F75" t="s">
        <v>1023</v>
      </c>
      <c r="G75" s="7"/>
      <c r="H75" s="7"/>
      <c r="J75" s="7"/>
      <c r="P75" s="13"/>
      <c r="Q75" s="13"/>
      <c r="R75" s="7"/>
      <c r="S75" s="15"/>
      <c r="T75" s="32">
        <v>6000</v>
      </c>
      <c r="V75" s="8"/>
      <c r="W75" s="8"/>
      <c r="X75" s="10">
        <v>1</v>
      </c>
      <c r="Y75">
        <v>20</v>
      </c>
      <c r="Z75">
        <v>3080</v>
      </c>
      <c r="AA75">
        <v>616</v>
      </c>
      <c r="AB75">
        <v>3696</v>
      </c>
      <c r="AC75" s="24">
        <v>2304</v>
      </c>
      <c r="AD75">
        <v>20</v>
      </c>
      <c r="AE75">
        <v>1</v>
      </c>
      <c r="AF75" s="28">
        <f>AD75*AE75</f>
        <v>20</v>
      </c>
      <c r="AG75" t="s">
        <v>1006</v>
      </c>
      <c r="AH75">
        <v>2019</v>
      </c>
      <c r="AI75">
        <v>3080</v>
      </c>
      <c r="AJ75">
        <v>3696</v>
      </c>
      <c r="AN75" t="str">
        <f>IF(AM75="","",AB75)</f>
        <v/>
      </c>
      <c r="AO75">
        <f>IF(AM75="",AB75,0)</f>
        <v>3696</v>
      </c>
    </row>
    <row r="76" spans="1:41" x14ac:dyDescent="0.55000000000000004">
      <c r="A76">
        <v>67</v>
      </c>
      <c r="B76" s="28" t="s">
        <v>1027</v>
      </c>
      <c r="C76" s="14"/>
      <c r="D76" s="14"/>
      <c r="E76" s="14" t="s">
        <v>1026</v>
      </c>
      <c r="F76" t="s">
        <v>1023</v>
      </c>
      <c r="G76" s="7"/>
      <c r="H76" s="7"/>
      <c r="J76" s="7"/>
      <c r="P76" s="13"/>
      <c r="Q76" s="13"/>
      <c r="R76" s="7"/>
      <c r="S76" s="15"/>
      <c r="T76" s="32">
        <v>6000</v>
      </c>
      <c r="V76" s="8"/>
      <c r="W76" s="8"/>
      <c r="X76" s="10">
        <v>1</v>
      </c>
      <c r="Y76">
        <v>20</v>
      </c>
      <c r="Z76">
        <v>3080</v>
      </c>
      <c r="AA76">
        <v>616</v>
      </c>
      <c r="AB76">
        <v>3696</v>
      </c>
      <c r="AC76" s="24">
        <v>2304</v>
      </c>
      <c r="AD76">
        <v>20</v>
      </c>
      <c r="AE76">
        <v>1</v>
      </c>
      <c r="AF76" s="14">
        <f>AD76*AE76</f>
        <v>20</v>
      </c>
      <c r="AG76" t="s">
        <v>1006</v>
      </c>
      <c r="AH76">
        <v>2019</v>
      </c>
      <c r="AI76">
        <v>3080</v>
      </c>
      <c r="AJ76">
        <v>3696</v>
      </c>
      <c r="AN76" t="str">
        <f>IF(AM76="","",AB76)</f>
        <v/>
      </c>
      <c r="AO76">
        <f>IF(AM76="",AB76,0)</f>
        <v>3696</v>
      </c>
    </row>
    <row r="77" spans="1:41" x14ac:dyDescent="0.55000000000000004">
      <c r="A77">
        <v>68</v>
      </c>
      <c r="B77" s="28" t="s">
        <v>1025</v>
      </c>
      <c r="C77" s="14"/>
      <c r="D77" s="14"/>
      <c r="E77" s="14" t="s">
        <v>1024</v>
      </c>
      <c r="F77" t="s">
        <v>1023</v>
      </c>
      <c r="G77" s="7"/>
      <c r="H77" s="7"/>
      <c r="J77" s="7"/>
      <c r="P77" s="13"/>
      <c r="Q77" s="13"/>
      <c r="R77" s="7"/>
      <c r="S77" s="15"/>
      <c r="T77" s="32">
        <v>6000</v>
      </c>
      <c r="V77" s="8"/>
      <c r="W77" s="8"/>
      <c r="X77" s="10">
        <v>1</v>
      </c>
      <c r="Y77">
        <v>25</v>
      </c>
      <c r="Z77">
        <v>3850</v>
      </c>
      <c r="AA77">
        <v>770</v>
      </c>
      <c r="AB77">
        <v>4620</v>
      </c>
      <c r="AC77" s="24">
        <v>1380</v>
      </c>
      <c r="AD77">
        <v>25</v>
      </c>
      <c r="AE77">
        <v>1</v>
      </c>
      <c r="AF77" s="14">
        <f>AD77*AE77</f>
        <v>25</v>
      </c>
      <c r="AG77" t="s">
        <v>1006</v>
      </c>
      <c r="AH77">
        <v>2019</v>
      </c>
      <c r="AI77">
        <v>3850</v>
      </c>
      <c r="AJ77">
        <v>4620</v>
      </c>
      <c r="AN77" t="str">
        <f>IF(AM77="","",AB77)</f>
        <v/>
      </c>
      <c r="AO77">
        <f>IF(AM77="",AB77,0)</f>
        <v>4620</v>
      </c>
    </row>
    <row r="78" spans="1:41" x14ac:dyDescent="0.55000000000000004">
      <c r="A78">
        <v>69</v>
      </c>
      <c r="B78" s="28" t="s">
        <v>1022</v>
      </c>
      <c r="C78" s="14"/>
      <c r="D78" s="14"/>
      <c r="E78" s="14" t="s">
        <v>1021</v>
      </c>
      <c r="F78" t="s">
        <v>1017</v>
      </c>
      <c r="J78" s="7"/>
      <c r="P78" s="15"/>
      <c r="Q78" s="15"/>
      <c r="T78" s="32">
        <v>9800</v>
      </c>
      <c r="V78" s="8"/>
      <c r="W78" s="8"/>
      <c r="X78" s="10">
        <v>1</v>
      </c>
      <c r="Y78">
        <v>30</v>
      </c>
      <c r="Z78">
        <v>4620</v>
      </c>
      <c r="AA78">
        <v>924</v>
      </c>
      <c r="AB78">
        <v>5544</v>
      </c>
      <c r="AC78" s="24">
        <v>2956</v>
      </c>
      <c r="AD78">
        <v>30</v>
      </c>
      <c r="AE78">
        <v>1</v>
      </c>
      <c r="AF78" s="14">
        <f>AD78*AE78</f>
        <v>30</v>
      </c>
      <c r="AG78" t="s">
        <v>1020</v>
      </c>
      <c r="AH78">
        <v>1930</v>
      </c>
      <c r="AI78">
        <v>4620</v>
      </c>
      <c r="AJ78">
        <v>5544</v>
      </c>
      <c r="AN78" t="str">
        <f>IF(AM78="","",AB78)</f>
        <v/>
      </c>
      <c r="AO78">
        <f>IF(AM78="",AB78,0)</f>
        <v>5544</v>
      </c>
    </row>
    <row r="79" spans="1:41" x14ac:dyDescent="0.55000000000000004">
      <c r="A79">
        <v>70</v>
      </c>
      <c r="B79" s="28" t="s">
        <v>1019</v>
      </c>
      <c r="C79" s="14"/>
      <c r="D79" s="14"/>
      <c r="E79" s="14" t="s">
        <v>1018</v>
      </c>
      <c r="F79" t="s">
        <v>1017</v>
      </c>
      <c r="J79" s="7"/>
      <c r="P79" s="15"/>
      <c r="Q79" s="15"/>
      <c r="T79" s="32">
        <v>7000</v>
      </c>
      <c r="V79" s="8"/>
      <c r="W79" s="8"/>
      <c r="X79" s="10">
        <v>1</v>
      </c>
      <c r="Y79">
        <v>25</v>
      </c>
      <c r="Z79">
        <v>3850</v>
      </c>
      <c r="AA79">
        <v>770</v>
      </c>
      <c r="AB79">
        <v>4620</v>
      </c>
      <c r="AC79" s="24">
        <v>1680</v>
      </c>
      <c r="AD79">
        <v>25</v>
      </c>
      <c r="AE79">
        <v>1</v>
      </c>
      <c r="AF79" s="14">
        <f>AD79*AE79</f>
        <v>25</v>
      </c>
      <c r="AH79">
        <v>1920</v>
      </c>
      <c r="AI79">
        <v>3850</v>
      </c>
      <c r="AJ79">
        <v>4620</v>
      </c>
      <c r="AN79" t="str">
        <f>IF(AM79="","",AB79)</f>
        <v/>
      </c>
      <c r="AO79">
        <f>IF(AM79="",AB79,0)</f>
        <v>4620</v>
      </c>
    </row>
    <row r="80" spans="1:41" x14ac:dyDescent="0.55000000000000004">
      <c r="A80">
        <v>71</v>
      </c>
      <c r="B80" s="28" t="s">
        <v>1016</v>
      </c>
      <c r="C80" s="14"/>
      <c r="D80" s="14"/>
      <c r="E80" s="14" t="s">
        <v>1015</v>
      </c>
      <c r="F80" t="s">
        <v>1014</v>
      </c>
      <c r="J80" s="7"/>
      <c r="T80" s="32">
        <v>4800</v>
      </c>
      <c r="U80" s="13"/>
      <c r="V80" s="8"/>
      <c r="W80" s="8"/>
      <c r="X80" s="10">
        <v>1</v>
      </c>
      <c r="Y80">
        <v>20</v>
      </c>
      <c r="Z80">
        <v>3080</v>
      </c>
      <c r="AA80">
        <v>616</v>
      </c>
      <c r="AB80">
        <v>3696</v>
      </c>
      <c r="AC80" s="24">
        <v>1104</v>
      </c>
      <c r="AD80">
        <v>20</v>
      </c>
      <c r="AE80">
        <v>2</v>
      </c>
      <c r="AF80" s="14">
        <f>AD80*AE80</f>
        <v>40</v>
      </c>
      <c r="AG80" t="s">
        <v>1013</v>
      </c>
      <c r="AH80">
        <v>1940</v>
      </c>
      <c r="AI80">
        <v>3080</v>
      </c>
      <c r="AJ80">
        <v>3696</v>
      </c>
      <c r="AN80" t="str">
        <f>IF(AM80="","",AB80)</f>
        <v/>
      </c>
      <c r="AO80">
        <f>IF(AM80="",AB80,0)</f>
        <v>3696</v>
      </c>
    </row>
    <row r="81" spans="1:41" x14ac:dyDescent="0.55000000000000004">
      <c r="A81">
        <v>72</v>
      </c>
      <c r="B81" s="28" t="s">
        <v>1012</v>
      </c>
      <c r="C81" s="14"/>
      <c r="D81" s="14"/>
      <c r="E81" s="14" t="s">
        <v>1011</v>
      </c>
      <c r="F81" t="s">
        <v>1010</v>
      </c>
      <c r="J81" s="7"/>
      <c r="T81" s="32">
        <v>12000</v>
      </c>
      <c r="U81" s="13"/>
      <c r="V81" s="8"/>
      <c r="W81" s="8"/>
      <c r="X81" s="10">
        <v>1</v>
      </c>
      <c r="Y81">
        <v>45</v>
      </c>
      <c r="Z81">
        <v>6930</v>
      </c>
      <c r="AA81">
        <v>1386</v>
      </c>
      <c r="AB81">
        <v>8316</v>
      </c>
      <c r="AC81" s="24">
        <v>2684</v>
      </c>
      <c r="AD81">
        <v>45</v>
      </c>
      <c r="AE81">
        <v>1</v>
      </c>
      <c r="AF81" s="14">
        <f>AD81*AE81</f>
        <v>45</v>
      </c>
      <c r="AH81">
        <v>1940</v>
      </c>
      <c r="AI81">
        <v>6930</v>
      </c>
      <c r="AJ81">
        <v>8316</v>
      </c>
      <c r="AN81" t="str">
        <f>IF(AM81="","",AB81)</f>
        <v/>
      </c>
      <c r="AO81">
        <f>IF(AM81="",AB81,0)</f>
        <v>8316</v>
      </c>
    </row>
    <row r="82" spans="1:41" x14ac:dyDescent="0.55000000000000004">
      <c r="A82">
        <v>73</v>
      </c>
      <c r="B82" s="28" t="s">
        <v>1009</v>
      </c>
      <c r="C82" s="14"/>
      <c r="D82" s="14"/>
      <c r="E82" s="14" t="s">
        <v>1008</v>
      </c>
      <c r="F82" s="7" t="s">
        <v>1007</v>
      </c>
      <c r="J82" s="7"/>
      <c r="T82" s="32">
        <v>3500</v>
      </c>
      <c r="U82" s="13"/>
      <c r="V82" s="8"/>
      <c r="W82" s="8"/>
      <c r="X82" s="10">
        <v>1</v>
      </c>
      <c r="Y82">
        <v>8.92</v>
      </c>
      <c r="Z82">
        <v>1373.68</v>
      </c>
      <c r="AA82">
        <v>274.73599999999988</v>
      </c>
      <c r="AB82">
        <v>1648.4159999999999</v>
      </c>
      <c r="AC82" s="24">
        <v>1851.5840000000001</v>
      </c>
      <c r="AD82">
        <v>8.92</v>
      </c>
      <c r="AE82" s="7">
        <v>2</v>
      </c>
      <c r="AF82" s="14">
        <f>AD82*AE82</f>
        <v>17.84</v>
      </c>
      <c r="AG82" t="s">
        <v>1006</v>
      </c>
      <c r="AH82">
        <v>2018</v>
      </c>
      <c r="AI82">
        <v>1373.68</v>
      </c>
      <c r="AJ82">
        <v>1648.4159999999999</v>
      </c>
      <c r="AN82" t="str">
        <f>IF(AM82="","",AB82)</f>
        <v/>
      </c>
      <c r="AO82">
        <f>IF(AM82="",AB82,0)</f>
        <v>1648.4159999999999</v>
      </c>
    </row>
    <row r="83" spans="1:41" x14ac:dyDescent="0.55000000000000004">
      <c r="A83">
        <v>74</v>
      </c>
      <c r="B83" s="28" t="s">
        <v>1005</v>
      </c>
      <c r="C83" s="14"/>
      <c r="D83" s="14"/>
      <c r="E83" s="14" t="s">
        <v>1004</v>
      </c>
      <c r="F83" s="7" t="s">
        <v>1003</v>
      </c>
      <c r="J83" s="7"/>
      <c r="T83" s="32">
        <v>1900</v>
      </c>
      <c r="U83" s="13"/>
      <c r="V83" s="8"/>
      <c r="W83" s="8"/>
      <c r="X83" s="10">
        <v>1</v>
      </c>
      <c r="Y83">
        <v>6.99</v>
      </c>
      <c r="Z83">
        <v>1076.46</v>
      </c>
      <c r="AA83">
        <v>215.29199999999992</v>
      </c>
      <c r="AB83">
        <v>1291.752</v>
      </c>
      <c r="AC83" s="24">
        <v>608.24800000000005</v>
      </c>
      <c r="AD83">
        <v>6.99</v>
      </c>
      <c r="AE83" s="7">
        <v>2</v>
      </c>
      <c r="AF83" s="14">
        <f>AD83*AE83</f>
        <v>13.98</v>
      </c>
      <c r="AI83">
        <v>1076.46</v>
      </c>
      <c r="AJ83">
        <v>1291.752</v>
      </c>
      <c r="AN83" t="str">
        <f>IF(AM83="","",AB83)</f>
        <v/>
      </c>
      <c r="AO83">
        <f>IF(AM83="",AB83,0)</f>
        <v>1291.752</v>
      </c>
    </row>
    <row r="84" spans="1:41" x14ac:dyDescent="0.55000000000000004">
      <c r="A84">
        <v>75</v>
      </c>
      <c r="B84" s="28" t="s">
        <v>1002</v>
      </c>
      <c r="C84" s="14"/>
      <c r="D84" s="14"/>
      <c r="E84" s="14" t="s">
        <v>1001</v>
      </c>
      <c r="F84" s="7" t="s">
        <v>1000</v>
      </c>
      <c r="J84" s="7"/>
      <c r="T84" s="32">
        <v>1200</v>
      </c>
      <c r="U84" s="13"/>
      <c r="V84" s="8"/>
      <c r="W84" s="8"/>
      <c r="X84" s="10">
        <v>1</v>
      </c>
      <c r="Y84">
        <v>3.99</v>
      </c>
      <c r="Z84">
        <v>614.46</v>
      </c>
      <c r="AA84">
        <v>122.89199999999994</v>
      </c>
      <c r="AB84">
        <v>737.35199999999998</v>
      </c>
      <c r="AC84" s="24">
        <v>462.64800000000002</v>
      </c>
      <c r="AD84">
        <v>3.99</v>
      </c>
      <c r="AE84" s="7">
        <v>1</v>
      </c>
      <c r="AF84" s="14">
        <f>AD84*AE84</f>
        <v>3.99</v>
      </c>
      <c r="AI84">
        <v>614.46</v>
      </c>
      <c r="AJ84">
        <v>737.35199999999998</v>
      </c>
      <c r="AN84" t="str">
        <f>IF(AM84="","",AB84)</f>
        <v/>
      </c>
      <c r="AO84">
        <f>IF(AM84="",AB84,0)</f>
        <v>737.35199999999998</v>
      </c>
    </row>
    <row r="85" spans="1:41" x14ac:dyDescent="0.55000000000000004">
      <c r="A85">
        <v>76</v>
      </c>
      <c r="B85" s="28" t="s">
        <v>999</v>
      </c>
      <c r="C85" s="14"/>
      <c r="D85" s="14"/>
      <c r="E85" s="14" t="s">
        <v>998</v>
      </c>
      <c r="F85" s="7" t="s">
        <v>919</v>
      </c>
      <c r="J85" s="7"/>
      <c r="T85" s="32">
        <v>1500</v>
      </c>
      <c r="U85" s="13"/>
      <c r="V85" s="8"/>
      <c r="W85" s="8"/>
      <c r="X85" s="10">
        <v>1</v>
      </c>
      <c r="Y85">
        <v>3.99</v>
      </c>
      <c r="Z85">
        <v>614.46</v>
      </c>
      <c r="AA85">
        <v>122.89199999999994</v>
      </c>
      <c r="AB85">
        <v>737.35199999999998</v>
      </c>
      <c r="AC85" s="24">
        <v>762.64800000000002</v>
      </c>
      <c r="AD85">
        <v>3.99</v>
      </c>
      <c r="AE85" s="7">
        <v>2</v>
      </c>
      <c r="AF85" s="14">
        <f>AD85*AE85</f>
        <v>7.98</v>
      </c>
      <c r="AI85">
        <v>614.46</v>
      </c>
      <c r="AJ85">
        <v>737.35199999999998</v>
      </c>
      <c r="AN85" t="str">
        <f>IF(AM85="","",AB85)</f>
        <v/>
      </c>
      <c r="AO85">
        <f>IF(AM85="",AB85,0)</f>
        <v>737.35199999999998</v>
      </c>
    </row>
    <row r="86" spans="1:41" x14ac:dyDescent="0.55000000000000004">
      <c r="A86">
        <v>80</v>
      </c>
      <c r="B86" s="28"/>
      <c r="C86" s="14"/>
      <c r="D86" s="14"/>
      <c r="E86" s="14" t="s">
        <v>997</v>
      </c>
      <c r="F86" s="7"/>
      <c r="J86" s="7"/>
      <c r="T86" s="13">
        <v>1000</v>
      </c>
      <c r="U86" s="13"/>
      <c r="V86" s="8"/>
      <c r="W86" s="8"/>
      <c r="AE86" s="7"/>
      <c r="AF86" s="7"/>
      <c r="AN86" t="str">
        <f>IF(AM86="","",AB86)</f>
        <v/>
      </c>
      <c r="AO86">
        <f>IF(AM86="",AB86,0)</f>
        <v>0</v>
      </c>
    </row>
    <row r="87" spans="1:41" x14ac:dyDescent="0.55000000000000004">
      <c r="A87">
        <v>81</v>
      </c>
      <c r="B87" s="28"/>
      <c r="C87" s="14"/>
      <c r="D87" s="14"/>
      <c r="E87" s="14" t="s">
        <v>996</v>
      </c>
      <c r="F87" s="7"/>
      <c r="J87" s="7"/>
      <c r="T87" s="13">
        <v>1000</v>
      </c>
      <c r="U87" s="13"/>
      <c r="V87" s="8"/>
      <c r="W87" s="8"/>
      <c r="AE87" s="7"/>
      <c r="AF87" s="7"/>
      <c r="AN87" t="str">
        <f>IF(AM87="","",AB87)</f>
        <v/>
      </c>
      <c r="AO87">
        <f>IF(AM87="",AB87,0)</f>
        <v>0</v>
      </c>
    </row>
    <row r="88" spans="1:41" x14ac:dyDescent="0.55000000000000004">
      <c r="A88">
        <v>82</v>
      </c>
      <c r="B88" s="18"/>
      <c r="E88" s="14" t="s">
        <v>995</v>
      </c>
      <c r="J88" s="9"/>
      <c r="T88" s="29">
        <v>1400</v>
      </c>
      <c r="U88" s="13"/>
      <c r="V88" s="8"/>
      <c r="W88" s="8"/>
      <c r="Y88" s="8"/>
      <c r="Z88" s="8"/>
      <c r="AA88" s="8"/>
      <c r="AB88" s="8"/>
      <c r="AC88" s="8"/>
      <c r="AI88" s="8">
        <v>119117.46</v>
      </c>
      <c r="AJ88" s="8">
        <v>142940.95199999999</v>
      </c>
      <c r="AN88" t="str">
        <f>IF(AM88="","",AB88)</f>
        <v/>
      </c>
      <c r="AO88">
        <f>IF(AM88="",AB88,0)</f>
        <v>0</v>
      </c>
    </row>
    <row r="89" spans="1:41" x14ac:dyDescent="0.55000000000000004">
      <c r="A89">
        <v>83</v>
      </c>
      <c r="E89" s="14" t="s">
        <v>994</v>
      </c>
      <c r="J89" s="9"/>
      <c r="T89" s="29">
        <v>1400</v>
      </c>
      <c r="U89" s="13"/>
      <c r="V89" s="8"/>
      <c r="W89" s="8"/>
      <c r="Y89" s="8"/>
      <c r="Z89" s="8"/>
      <c r="AA89" s="8"/>
      <c r="AB89" s="8"/>
      <c r="AC89" s="8"/>
      <c r="AI89" s="8"/>
      <c r="AJ89" s="8"/>
      <c r="AN89" t="str">
        <f>IF(AM89="","",AB89)</f>
        <v/>
      </c>
      <c r="AO89">
        <f>IF(AM89="",AB89,0)</f>
        <v>0</v>
      </c>
    </row>
    <row r="90" spans="1:41" x14ac:dyDescent="0.55000000000000004">
      <c r="A90">
        <v>84</v>
      </c>
      <c r="E90" s="14" t="s">
        <v>993</v>
      </c>
      <c r="J90" s="9"/>
      <c r="T90" s="29">
        <v>1200</v>
      </c>
      <c r="U90" s="13"/>
      <c r="V90" s="8"/>
      <c r="W90" s="8"/>
      <c r="Y90" s="8"/>
      <c r="Z90" s="8"/>
      <c r="AA90" s="8"/>
      <c r="AB90" s="8"/>
      <c r="AC90" s="8"/>
      <c r="AI90" s="8"/>
      <c r="AJ90" s="8"/>
      <c r="AN90" t="str">
        <f>IF(AM90="","",AB90)</f>
        <v/>
      </c>
      <c r="AO90">
        <f>IF(AM90="",AB90,0)</f>
        <v>0</v>
      </c>
    </row>
    <row r="91" spans="1:41" x14ac:dyDescent="0.55000000000000004">
      <c r="A91">
        <v>85</v>
      </c>
      <c r="E91" s="14" t="s">
        <v>992</v>
      </c>
      <c r="J91" s="9"/>
      <c r="T91" s="29">
        <v>1200</v>
      </c>
      <c r="U91" s="13"/>
      <c r="V91" s="8"/>
      <c r="W91" s="8"/>
      <c r="Y91" s="8"/>
      <c r="Z91" s="8"/>
      <c r="AA91" s="8"/>
      <c r="AB91" s="8"/>
      <c r="AC91" s="8"/>
      <c r="AI91" s="8"/>
      <c r="AJ91" s="8"/>
      <c r="AN91" t="str">
        <f>IF(AM91="","",AB91)</f>
        <v/>
      </c>
      <c r="AO91">
        <f>IF(AM91="",AB91,0)</f>
        <v>0</v>
      </c>
    </row>
    <row r="92" spans="1:41" x14ac:dyDescent="0.55000000000000004">
      <c r="A92">
        <v>86</v>
      </c>
      <c r="E92" s="14" t="s">
        <v>991</v>
      </c>
      <c r="J92" s="9"/>
      <c r="T92" s="29">
        <v>2500</v>
      </c>
      <c r="U92" s="13"/>
      <c r="V92" s="8"/>
      <c r="W92" s="8"/>
      <c r="Y92" s="8"/>
      <c r="Z92" s="8"/>
      <c r="AA92" s="8"/>
      <c r="AB92" s="8"/>
      <c r="AC92" s="8"/>
      <c r="AI92" s="8"/>
      <c r="AJ92" s="8"/>
      <c r="AN92" t="str">
        <f>IF(AM92="","",AB92)</f>
        <v/>
      </c>
      <c r="AO92">
        <f>IF(AM92="",AB92,0)</f>
        <v>0</v>
      </c>
    </row>
    <row r="93" spans="1:41" x14ac:dyDescent="0.55000000000000004">
      <c r="A93">
        <v>87</v>
      </c>
      <c r="E93" s="14" t="s">
        <v>990</v>
      </c>
      <c r="J93" s="9"/>
      <c r="T93" s="29">
        <v>2500</v>
      </c>
      <c r="U93" s="13"/>
      <c r="V93" s="8"/>
      <c r="W93" s="8"/>
      <c r="Y93" s="8"/>
      <c r="Z93" s="8"/>
      <c r="AA93" s="8"/>
      <c r="AB93" s="8"/>
      <c r="AC93" s="8"/>
      <c r="AI93" s="8"/>
      <c r="AJ93" s="8"/>
      <c r="AN93" t="str">
        <f>IF(AM93="","",AB93)</f>
        <v/>
      </c>
      <c r="AO93">
        <f>IF(AM93="",AB93,0)</f>
        <v>0</v>
      </c>
    </row>
    <row r="94" spans="1:41" x14ac:dyDescent="0.55000000000000004">
      <c r="A94">
        <v>77</v>
      </c>
      <c r="B94" s="14" t="s">
        <v>989</v>
      </c>
      <c r="C94" s="14"/>
      <c r="D94" s="14"/>
      <c r="F94" s="7"/>
      <c r="J94" s="9"/>
      <c r="T94" s="9"/>
      <c r="U94" s="13"/>
      <c r="V94" s="8"/>
      <c r="W94" s="8"/>
      <c r="X94" s="10">
        <v>1</v>
      </c>
      <c r="AE94" s="7"/>
      <c r="AF94" s="7">
        <v>5</v>
      </c>
      <c r="AH94">
        <v>1960</v>
      </c>
      <c r="AI94">
        <v>0</v>
      </c>
      <c r="AJ94">
        <v>0</v>
      </c>
      <c r="AN94" t="str">
        <f>IF(AM94="","",AB94)</f>
        <v/>
      </c>
      <c r="AO94">
        <f>IF(AM94="",AB94,0)</f>
        <v>0</v>
      </c>
    </row>
    <row r="95" spans="1:41" x14ac:dyDescent="0.55000000000000004">
      <c r="A95">
        <v>78</v>
      </c>
      <c r="B95" s="14" t="s">
        <v>988</v>
      </c>
      <c r="C95" s="14"/>
      <c r="D95" s="14"/>
      <c r="J95" s="9"/>
      <c r="T95" s="9"/>
      <c r="U95" s="13"/>
      <c r="V95" s="8"/>
      <c r="W95" s="8"/>
      <c r="X95" s="10">
        <v>1</v>
      </c>
      <c r="AE95" s="7"/>
      <c r="AF95" s="7">
        <v>5</v>
      </c>
      <c r="AH95">
        <v>1970</v>
      </c>
      <c r="AI95">
        <v>0</v>
      </c>
      <c r="AJ95">
        <v>0</v>
      </c>
      <c r="AN95" t="str">
        <f>IF(AM95="","",AB95)</f>
        <v/>
      </c>
      <c r="AO95">
        <f>IF(AM95="",AB95,0)</f>
        <v>0</v>
      </c>
    </row>
    <row r="96" spans="1:41" x14ac:dyDescent="0.55000000000000004">
      <c r="A96">
        <v>79</v>
      </c>
      <c r="B96" s="14" t="s">
        <v>987</v>
      </c>
      <c r="C96" s="14"/>
      <c r="D96" s="14"/>
      <c r="F96" s="7"/>
      <c r="J96" s="9"/>
      <c r="T96" s="9"/>
      <c r="U96" s="13"/>
      <c r="V96" s="8"/>
      <c r="W96" s="8"/>
      <c r="X96" s="10">
        <v>1</v>
      </c>
      <c r="AE96" s="7"/>
      <c r="AF96" s="7">
        <v>5</v>
      </c>
      <c r="AH96">
        <v>1970</v>
      </c>
      <c r="AI96">
        <v>0</v>
      </c>
      <c r="AJ96">
        <v>0</v>
      </c>
      <c r="AN96" t="str">
        <f>IF(AM96="","",AB96)</f>
        <v/>
      </c>
      <c r="AO96">
        <f>IF(AM96="",AB96,0)</f>
        <v>0</v>
      </c>
    </row>
    <row r="97" spans="5:41" x14ac:dyDescent="0.55000000000000004">
      <c r="E97" s="14" t="s">
        <v>986</v>
      </c>
      <c r="F97" t="s">
        <v>985</v>
      </c>
      <c r="J97" s="9"/>
      <c r="T97" s="9"/>
      <c r="U97" s="13"/>
      <c r="V97" s="8"/>
      <c r="W97" s="8"/>
      <c r="X97" s="10">
        <v>1</v>
      </c>
      <c r="Y97" s="8">
        <v>50</v>
      </c>
      <c r="Z97">
        <f>Y97*Z$1</f>
        <v>7700</v>
      </c>
      <c r="AA97">
        <f>Z97*0.2</f>
        <v>1540</v>
      </c>
      <c r="AB97">
        <f>Z97+AA97</f>
        <v>9240</v>
      </c>
      <c r="AC97" s="8"/>
      <c r="AI97" s="8"/>
      <c r="AJ97" s="8"/>
      <c r="AM97">
        <v>5000</v>
      </c>
      <c r="AN97">
        <f>IF(AM97="","",AB97)</f>
        <v>9240</v>
      </c>
      <c r="AO97">
        <f>IF(AM97="",AB97,0)</f>
        <v>0</v>
      </c>
    </row>
    <row r="98" spans="5:41" x14ac:dyDescent="0.55000000000000004">
      <c r="J98" s="9"/>
      <c r="T98" s="9"/>
      <c r="U98" s="13"/>
      <c r="V98" s="8"/>
      <c r="W98" s="8"/>
      <c r="X98" s="10">
        <v>1</v>
      </c>
      <c r="Y98">
        <v>85</v>
      </c>
      <c r="Z98">
        <f>Y98*Z$1</f>
        <v>13090</v>
      </c>
      <c r="AA98">
        <f>Z98*0.2</f>
        <v>2618</v>
      </c>
      <c r="AB98">
        <f>Z98+AA98</f>
        <v>15708</v>
      </c>
      <c r="AN98" t="str">
        <f>IF(AM98="","",AB98)</f>
        <v/>
      </c>
      <c r="AO98">
        <f>IF(AM98="",AB98,0)</f>
        <v>15708</v>
      </c>
    </row>
    <row r="99" spans="5:41" ht="72" x14ac:dyDescent="0.55000000000000004">
      <c r="E99" s="14" t="s">
        <v>984</v>
      </c>
      <c r="F99" s="14" t="s">
        <v>983</v>
      </c>
      <c r="I99" s="26" t="s">
        <v>982</v>
      </c>
      <c r="J99" s="9"/>
      <c r="T99" s="34">
        <v>4200</v>
      </c>
      <c r="U99" s="13"/>
      <c r="V99" s="8"/>
      <c r="W99" s="8"/>
      <c r="AN99" t="str">
        <f>IF(AM99="","",AB99)</f>
        <v/>
      </c>
      <c r="AO99">
        <f>IF(AM99="",AB99,0)</f>
        <v>0</v>
      </c>
    </row>
    <row r="100" spans="5:41" x14ac:dyDescent="0.55000000000000004">
      <c r="E100" t="s">
        <v>981</v>
      </c>
      <c r="F100" t="s">
        <v>980</v>
      </c>
      <c r="I100" t="s">
        <v>979</v>
      </c>
      <c r="J100" s="9"/>
      <c r="T100" s="29">
        <v>2000</v>
      </c>
      <c r="W100" s="8"/>
      <c r="AN100" t="str">
        <f>IF(AM100="","",AB100)</f>
        <v/>
      </c>
      <c r="AO100">
        <f>IF(AM100="",AB100,0)</f>
        <v>0</v>
      </c>
    </row>
    <row r="101" spans="5:41" x14ac:dyDescent="0.55000000000000004">
      <c r="E101" t="s">
        <v>978</v>
      </c>
      <c r="F101" t="s">
        <v>977</v>
      </c>
      <c r="I101" t="s">
        <v>976</v>
      </c>
      <c r="J101" s="9"/>
      <c r="T101" s="9"/>
      <c r="W101" s="8"/>
      <c r="AN101" t="str">
        <f>IF(AM101="","",AB101)</f>
        <v/>
      </c>
      <c r="AO101">
        <f>IF(AM101="",AB101,0)</f>
        <v>0</v>
      </c>
    </row>
    <row r="102" spans="5:41" ht="54" x14ac:dyDescent="0.55000000000000004">
      <c r="E102" t="s">
        <v>975</v>
      </c>
      <c r="F102" t="s">
        <v>974</v>
      </c>
      <c r="I102" s="1" t="s">
        <v>973</v>
      </c>
      <c r="J102" s="9"/>
      <c r="T102" s="29">
        <v>1000</v>
      </c>
      <c r="W102" s="8"/>
      <c r="AN102" t="str">
        <f>IF(AM102="","",AB102)</f>
        <v/>
      </c>
      <c r="AO102">
        <f>IF(AM102="",AB102,0)</f>
        <v>0</v>
      </c>
    </row>
    <row r="103" spans="5:41" x14ac:dyDescent="0.55000000000000004">
      <c r="G103" s="7"/>
      <c r="J103" s="9"/>
      <c r="R103" s="7"/>
      <c r="T103" s="9"/>
      <c r="W103" s="8"/>
      <c r="AM103" s="8">
        <f>SUM(AM2:AM102)</f>
        <v>18900</v>
      </c>
      <c r="AN103" s="8">
        <f>SUM(AN2:AN102)</f>
        <v>14414.4</v>
      </c>
      <c r="AO103" s="33">
        <f>SUM(AO2:AO102)</f>
        <v>185969.35200000007</v>
      </c>
    </row>
    <row r="104" spans="5:41" x14ac:dyDescent="0.55000000000000004">
      <c r="G104" s="7"/>
      <c r="J104" s="9"/>
      <c r="R104" s="7"/>
      <c r="T104" s="9"/>
      <c r="W104" s="8"/>
    </row>
    <row r="105" spans="5:41" x14ac:dyDescent="0.55000000000000004">
      <c r="G105" s="7"/>
      <c r="J105" s="9"/>
      <c r="R105" s="7"/>
      <c r="T105" s="9"/>
      <c r="W105" s="8"/>
    </row>
    <row r="106" spans="5:41" x14ac:dyDescent="0.55000000000000004">
      <c r="G106" s="7"/>
      <c r="J106" s="9"/>
      <c r="R106" s="7"/>
      <c r="T106" s="9"/>
      <c r="W106" s="8"/>
    </row>
    <row r="107" spans="5:41" x14ac:dyDescent="0.55000000000000004">
      <c r="G107" s="7"/>
      <c r="J107" s="9"/>
      <c r="R107" s="7"/>
      <c r="T107" s="9"/>
      <c r="W107" s="8"/>
    </row>
    <row r="108" spans="5:41" x14ac:dyDescent="0.55000000000000004">
      <c r="G108" s="7"/>
      <c r="J108" s="9"/>
      <c r="R108" s="7"/>
      <c r="T108" s="9"/>
      <c r="W108" s="8"/>
    </row>
    <row r="109" spans="5:41" x14ac:dyDescent="0.55000000000000004">
      <c r="G109" s="7"/>
      <c r="J109" s="9"/>
      <c r="R109" s="7"/>
      <c r="T109" s="9"/>
      <c r="W109" s="8"/>
    </row>
    <row r="110" spans="5:41" x14ac:dyDescent="0.55000000000000004">
      <c r="G110" s="7"/>
      <c r="H110" s="7"/>
      <c r="J110" s="9"/>
      <c r="P110" s="13">
        <v>1200</v>
      </c>
      <c r="Q110" s="13"/>
      <c r="R110" s="7"/>
      <c r="S110" s="15"/>
      <c r="T110" s="9"/>
      <c r="V110" s="8"/>
      <c r="W110" s="8"/>
    </row>
    <row r="111" spans="5:41" x14ac:dyDescent="0.55000000000000004">
      <c r="G111" s="7"/>
      <c r="H111" s="7"/>
      <c r="J111" s="9"/>
      <c r="P111" s="13">
        <v>1200</v>
      </c>
      <c r="Q111" s="13"/>
      <c r="R111" s="7"/>
      <c r="S111" s="15"/>
      <c r="T111" s="9"/>
      <c r="V111" s="8"/>
      <c r="W111" s="8"/>
    </row>
    <row r="112" spans="5:41" x14ac:dyDescent="0.55000000000000004">
      <c r="G112" s="7"/>
      <c r="H112" s="7"/>
      <c r="J112" s="9"/>
      <c r="P112" s="13">
        <v>1200</v>
      </c>
      <c r="Q112" s="13"/>
      <c r="R112" s="7"/>
      <c r="S112" s="15"/>
      <c r="T112" s="9"/>
      <c r="V112" s="8"/>
      <c r="W112" s="8"/>
    </row>
    <row r="113" spans="7:23" s="10" customFormat="1" x14ac:dyDescent="0.55000000000000004">
      <c r="G113" s="7"/>
      <c r="H113" s="7"/>
      <c r="I113"/>
      <c r="J113" s="9"/>
      <c r="K113"/>
      <c r="L113"/>
      <c r="M113"/>
      <c r="N113"/>
      <c r="O113" s="32"/>
      <c r="P113" s="13">
        <v>1200</v>
      </c>
      <c r="Q113" s="13"/>
      <c r="R113" s="7"/>
      <c r="S113" s="15"/>
      <c r="T113" s="9"/>
      <c r="U113"/>
      <c r="V113" s="8"/>
      <c r="W113" s="8"/>
    </row>
    <row r="114" spans="7:23" s="10" customFormat="1" x14ac:dyDescent="0.55000000000000004">
      <c r="G114" s="7"/>
      <c r="H114" s="7"/>
      <c r="I114"/>
      <c r="J114" s="9"/>
      <c r="K114"/>
      <c r="L114"/>
      <c r="M114"/>
      <c r="N114"/>
      <c r="O114" s="32"/>
      <c r="P114" s="13">
        <v>1200</v>
      </c>
      <c r="Q114" s="13"/>
      <c r="R114" s="7"/>
      <c r="S114" s="15"/>
      <c r="T114" s="9"/>
      <c r="U114"/>
      <c r="V114" s="8"/>
      <c r="W114" s="8"/>
    </row>
    <row r="115" spans="7:23" s="10" customFormat="1" x14ac:dyDescent="0.55000000000000004">
      <c r="G115" s="7"/>
      <c r="H115" s="7"/>
      <c r="I115"/>
      <c r="J115" s="9"/>
      <c r="K115"/>
      <c r="L115"/>
      <c r="M115"/>
      <c r="N115"/>
      <c r="O115" s="32"/>
      <c r="P115" s="13">
        <v>1200</v>
      </c>
      <c r="Q115" s="13"/>
      <c r="R115" s="7"/>
      <c r="S115" s="15"/>
      <c r="T115" s="9"/>
      <c r="U115"/>
      <c r="V115" s="8"/>
      <c r="W115" s="8"/>
    </row>
    <row r="116" spans="7:23" s="10" customFormat="1" x14ac:dyDescent="0.55000000000000004">
      <c r="G116" s="7"/>
      <c r="H116" s="7"/>
      <c r="I116"/>
      <c r="J116" s="9"/>
      <c r="K116"/>
      <c r="L116"/>
      <c r="M116"/>
      <c r="N116"/>
      <c r="O116" s="32"/>
      <c r="P116" s="13">
        <v>1200</v>
      </c>
      <c r="Q116" s="13"/>
      <c r="R116" s="7"/>
      <c r="S116" s="15"/>
      <c r="T116" s="9"/>
      <c r="U116"/>
      <c r="V116" s="8"/>
      <c r="W116" s="8"/>
    </row>
    <row r="117" spans="7:23" s="10" customFormat="1" x14ac:dyDescent="0.55000000000000004">
      <c r="G117" s="7"/>
      <c r="H117" s="7"/>
      <c r="I117"/>
      <c r="J117" s="9"/>
      <c r="K117"/>
      <c r="L117"/>
      <c r="M117"/>
      <c r="N117"/>
      <c r="O117" s="32"/>
      <c r="P117" s="13">
        <v>1200</v>
      </c>
      <c r="Q117" s="13"/>
      <c r="R117" s="7"/>
      <c r="S117" s="15"/>
      <c r="T117" s="9"/>
      <c r="U117"/>
      <c r="V117" s="8"/>
      <c r="W117" s="8"/>
    </row>
    <row r="118" spans="7:23" s="10" customFormat="1" x14ac:dyDescent="0.55000000000000004">
      <c r="G118" s="7"/>
      <c r="H118" s="7"/>
      <c r="I118"/>
      <c r="J118" s="9"/>
      <c r="K118"/>
      <c r="L118"/>
      <c r="M118"/>
      <c r="N118"/>
      <c r="O118" s="32"/>
      <c r="P118" s="13">
        <v>1200</v>
      </c>
      <c r="Q118" s="13"/>
      <c r="R118" s="7"/>
      <c r="S118" s="15"/>
      <c r="T118" s="9"/>
      <c r="U118"/>
      <c r="V118" s="8"/>
      <c r="W118" s="8"/>
    </row>
    <row r="119" spans="7:23" s="10" customFormat="1" x14ac:dyDescent="0.55000000000000004">
      <c r="G119" s="7"/>
      <c r="H119" s="7"/>
      <c r="I119"/>
      <c r="J119" s="9"/>
      <c r="K119"/>
      <c r="L119"/>
      <c r="M119"/>
      <c r="N119"/>
      <c r="O119" s="32"/>
      <c r="P119" s="13">
        <v>1200</v>
      </c>
      <c r="Q119" s="13"/>
      <c r="R119" s="7"/>
      <c r="S119" s="15"/>
      <c r="T119" s="9"/>
      <c r="U119"/>
      <c r="V119" s="8"/>
      <c r="W119" s="8"/>
    </row>
    <row r="120" spans="7:23" s="10" customFormat="1" x14ac:dyDescent="0.55000000000000004">
      <c r="G120" s="7"/>
      <c r="H120" s="7"/>
      <c r="I120"/>
      <c r="J120" s="9"/>
      <c r="K120"/>
      <c r="L120"/>
      <c r="M120"/>
      <c r="N120"/>
      <c r="O120" s="32"/>
      <c r="P120" s="13">
        <v>2800</v>
      </c>
      <c r="Q120" s="13"/>
      <c r="R120" s="7"/>
      <c r="S120" s="15"/>
      <c r="T120" s="9"/>
      <c r="U120"/>
      <c r="V120" s="8"/>
      <c r="W120" s="8"/>
    </row>
    <row r="121" spans="7:23" s="10" customFormat="1" x14ac:dyDescent="0.55000000000000004">
      <c r="G121" s="7"/>
      <c r="H121"/>
      <c r="I121"/>
      <c r="J121" s="9"/>
      <c r="K121"/>
      <c r="L121"/>
      <c r="M121"/>
      <c r="N121"/>
      <c r="O121" s="32"/>
      <c r="P121" s="13">
        <v>2800</v>
      </c>
      <c r="Q121" s="13"/>
      <c r="R121" s="7"/>
      <c r="S121" s="15"/>
      <c r="T121" s="9"/>
      <c r="U121"/>
      <c r="V121" s="8"/>
      <c r="W121" s="8"/>
    </row>
    <row r="122" spans="7:23" s="10" customFormat="1" x14ac:dyDescent="0.55000000000000004">
      <c r="G122" s="7"/>
      <c r="H122"/>
      <c r="I122"/>
      <c r="J122" s="9"/>
      <c r="K122"/>
      <c r="L122"/>
      <c r="M122"/>
      <c r="N122"/>
      <c r="O122" s="32"/>
      <c r="P122"/>
      <c r="Q122" s="8"/>
      <c r="R122" s="7"/>
      <c r="S122"/>
      <c r="T122" s="9"/>
      <c r="U122" s="13"/>
      <c r="V122" s="8"/>
      <c r="W122" s="8"/>
    </row>
    <row r="123" spans="7:23" s="10" customFormat="1" x14ac:dyDescent="0.55000000000000004">
      <c r="G123" s="7"/>
      <c r="H123" s="7"/>
      <c r="I123"/>
      <c r="J123" s="9"/>
      <c r="K123"/>
      <c r="L123"/>
      <c r="M123"/>
      <c r="N123"/>
      <c r="O123" s="32"/>
      <c r="P123" s="13">
        <v>22500</v>
      </c>
      <c r="Q123" s="13"/>
      <c r="R123" s="7"/>
      <c r="S123" s="15"/>
      <c r="T123" s="9"/>
      <c r="U123"/>
      <c r="V123" s="8"/>
      <c r="W123" s="8"/>
    </row>
    <row r="124" spans="7:23" s="10" customFormat="1" x14ac:dyDescent="0.55000000000000004">
      <c r="G124" s="7"/>
      <c r="H124"/>
      <c r="I124"/>
      <c r="J124" s="9"/>
      <c r="K124"/>
      <c r="L124"/>
      <c r="M124"/>
      <c r="N124"/>
      <c r="O124" s="32"/>
      <c r="P124" s="13">
        <v>2960</v>
      </c>
      <c r="Q124" s="13"/>
      <c r="R124" s="7"/>
      <c r="S124"/>
      <c r="T124" s="17"/>
      <c r="U124" s="14"/>
      <c r="V124"/>
      <c r="W124"/>
    </row>
    <row r="125" spans="7:23" s="10" customFormat="1" x14ac:dyDescent="0.55000000000000004">
      <c r="G125"/>
      <c r="H125"/>
      <c r="I125"/>
      <c r="J125" s="9"/>
      <c r="K125"/>
      <c r="L125"/>
      <c r="M125"/>
      <c r="N125"/>
      <c r="O125" s="32"/>
      <c r="P125"/>
      <c r="Q125" s="8"/>
      <c r="R125" s="7"/>
      <c r="S125"/>
      <c r="T125" s="9"/>
      <c r="U125" s="13"/>
      <c r="V125" s="8"/>
      <c r="W125" s="8"/>
    </row>
    <row r="126" spans="7:23" s="10" customFormat="1" x14ac:dyDescent="0.55000000000000004">
      <c r="G126" s="7"/>
      <c r="H126"/>
      <c r="I126"/>
      <c r="J126" s="9"/>
      <c r="K126"/>
      <c r="L126"/>
      <c r="M126"/>
      <c r="N126"/>
      <c r="O126" s="32"/>
      <c r="P126"/>
      <c r="Q126" s="8"/>
      <c r="R126" s="7"/>
      <c r="S126"/>
      <c r="T126" s="9"/>
      <c r="U126" s="13"/>
      <c r="V126" s="8"/>
      <c r="W126" s="8"/>
    </row>
    <row r="127" spans="7:23" s="10" customFormat="1" x14ac:dyDescent="0.55000000000000004">
      <c r="G127" s="7"/>
      <c r="H127"/>
      <c r="I127"/>
      <c r="J127" s="9"/>
      <c r="K127"/>
      <c r="L127"/>
      <c r="M127"/>
      <c r="N127"/>
      <c r="O127" s="32"/>
      <c r="P127"/>
      <c r="Q127" s="8"/>
      <c r="R127" s="7"/>
      <c r="S127"/>
      <c r="T127" s="9"/>
      <c r="U127" s="13"/>
      <c r="V127" s="8"/>
      <c r="W127" s="8"/>
    </row>
    <row r="128" spans="7:23" s="10" customFormat="1" x14ac:dyDescent="0.55000000000000004">
      <c r="G128" s="7"/>
      <c r="H128"/>
      <c r="I128"/>
      <c r="J128" s="9"/>
      <c r="K128"/>
      <c r="L128"/>
      <c r="M128"/>
      <c r="N128"/>
      <c r="O128" s="32"/>
      <c r="P128"/>
      <c r="Q128" s="8"/>
      <c r="R128" s="7"/>
      <c r="S128"/>
      <c r="T128" s="9"/>
      <c r="U128" s="13"/>
      <c r="V128" s="8"/>
      <c r="W128" s="8"/>
    </row>
    <row r="129" spans="7:23" s="10" customFormat="1" x14ac:dyDescent="0.55000000000000004">
      <c r="G129" s="7"/>
      <c r="H129"/>
      <c r="I129"/>
      <c r="J129" s="9"/>
      <c r="K129"/>
      <c r="L129"/>
      <c r="M129"/>
      <c r="N129"/>
      <c r="O129" s="32"/>
      <c r="P129"/>
      <c r="Q129" s="8"/>
      <c r="R129" s="7"/>
      <c r="S129"/>
      <c r="T129" s="17"/>
      <c r="U129" s="13"/>
      <c r="V129" s="8"/>
      <c r="W129" s="8"/>
    </row>
    <row r="130" spans="7:23" s="10" customFormat="1" x14ac:dyDescent="0.55000000000000004">
      <c r="G130" s="7"/>
      <c r="H130"/>
      <c r="I130" s="12"/>
      <c r="J130" s="9"/>
      <c r="K130" s="12"/>
      <c r="L130" s="12"/>
      <c r="M130" s="12"/>
      <c r="N130"/>
      <c r="O130" s="32"/>
      <c r="P130"/>
      <c r="Q130" s="8"/>
      <c r="R130" s="7"/>
      <c r="S130"/>
      <c r="T130" s="9"/>
      <c r="U130"/>
      <c r="V130"/>
      <c r="W130" s="8"/>
    </row>
    <row r="131" spans="7:23" s="10" customFormat="1" x14ac:dyDescent="0.55000000000000004">
      <c r="G131" s="7"/>
      <c r="H131"/>
      <c r="I131"/>
      <c r="J131" s="9"/>
      <c r="K131"/>
      <c r="L131"/>
      <c r="M131"/>
      <c r="N131"/>
      <c r="O131" s="32"/>
      <c r="P131"/>
      <c r="Q131" s="8"/>
      <c r="R131" s="7"/>
      <c r="S131"/>
      <c r="T131" s="9"/>
      <c r="U131"/>
      <c r="V131"/>
      <c r="W131" s="8"/>
    </row>
    <row r="132" spans="7:23" s="10" customFormat="1" x14ac:dyDescent="0.55000000000000004">
      <c r="G132" s="7"/>
      <c r="H132"/>
      <c r="I132"/>
      <c r="J132" s="9"/>
      <c r="K132"/>
      <c r="L132"/>
      <c r="M132"/>
      <c r="N132"/>
      <c r="O132" s="32"/>
      <c r="P132"/>
      <c r="Q132" s="8"/>
      <c r="R132" s="7"/>
      <c r="S132"/>
      <c r="T132" s="9"/>
      <c r="U132"/>
      <c r="V132"/>
      <c r="W132" s="8"/>
    </row>
    <row r="133" spans="7:23" s="10" customFormat="1" x14ac:dyDescent="0.55000000000000004">
      <c r="G133" s="7"/>
      <c r="H133"/>
      <c r="I133"/>
      <c r="J133" s="9"/>
      <c r="K133"/>
      <c r="L133"/>
      <c r="M133"/>
      <c r="N133"/>
      <c r="O133" s="32"/>
      <c r="P133"/>
      <c r="Q133" s="8"/>
      <c r="R133" s="7"/>
      <c r="S133"/>
      <c r="T133" s="9"/>
      <c r="U133"/>
      <c r="V133"/>
      <c r="W133" s="8"/>
    </row>
    <row r="134" spans="7:23" s="10" customFormat="1" x14ac:dyDescent="0.55000000000000004">
      <c r="G134" s="7"/>
      <c r="H134"/>
      <c r="I134"/>
      <c r="J134" s="9"/>
      <c r="K134"/>
      <c r="L134"/>
      <c r="M134"/>
      <c r="N134"/>
      <c r="O134" s="32"/>
      <c r="P134"/>
      <c r="Q134" s="8"/>
      <c r="R134" s="7"/>
      <c r="S134"/>
      <c r="T134" s="9"/>
      <c r="U134"/>
      <c r="V134"/>
      <c r="W134" s="8"/>
    </row>
    <row r="135" spans="7:23" s="10" customFormat="1" x14ac:dyDescent="0.55000000000000004">
      <c r="G135" s="7"/>
      <c r="H135" s="7"/>
      <c r="I135"/>
      <c r="J135" s="9"/>
      <c r="K135"/>
      <c r="L135"/>
      <c r="M135"/>
      <c r="N135"/>
      <c r="O135" s="32"/>
      <c r="P135" s="13">
        <v>4300</v>
      </c>
      <c r="Q135" s="13"/>
      <c r="R135" s="7"/>
      <c r="S135" s="15"/>
      <c r="T135" s="9"/>
      <c r="U135"/>
      <c r="V135" s="8"/>
      <c r="W135" s="8"/>
    </row>
    <row r="136" spans="7:23" s="10" customFormat="1" x14ac:dyDescent="0.55000000000000004">
      <c r="G136" s="7"/>
      <c r="H136" s="7"/>
      <c r="I136"/>
      <c r="J136" s="9"/>
      <c r="K136"/>
      <c r="L136"/>
      <c r="M136"/>
      <c r="N136"/>
      <c r="O136" s="32"/>
      <c r="P136" s="13">
        <v>4300</v>
      </c>
      <c r="Q136" s="13"/>
      <c r="R136" s="7"/>
      <c r="S136" s="15"/>
      <c r="T136" s="9"/>
      <c r="U136"/>
      <c r="V136" s="8"/>
      <c r="W136" s="8"/>
    </row>
    <row r="137" spans="7:23" s="10" customFormat="1" x14ac:dyDescent="0.55000000000000004">
      <c r="G137" s="7"/>
      <c r="H137" s="7"/>
      <c r="I137"/>
      <c r="J137" s="9"/>
      <c r="K137"/>
      <c r="L137"/>
      <c r="M137"/>
      <c r="N137"/>
      <c r="O137" s="32"/>
      <c r="P137" s="13">
        <v>900</v>
      </c>
      <c r="Q137" s="13"/>
      <c r="R137" s="14"/>
      <c r="S137" s="15"/>
      <c r="T137" s="9"/>
      <c r="U137"/>
      <c r="V137" s="8"/>
      <c r="W137" s="8"/>
    </row>
    <row r="138" spans="7:23" s="10" customFormat="1" x14ac:dyDescent="0.55000000000000004">
      <c r="G138" s="7"/>
      <c r="H138" s="7"/>
      <c r="I138"/>
      <c r="J138" s="9"/>
      <c r="K138"/>
      <c r="L138"/>
      <c r="M138"/>
      <c r="N138"/>
      <c r="O138" s="32"/>
      <c r="P138" s="13">
        <v>900</v>
      </c>
      <c r="Q138" s="13"/>
      <c r="R138" s="14"/>
      <c r="S138" s="15"/>
      <c r="T138" s="9"/>
      <c r="U138"/>
      <c r="V138" s="8"/>
      <c r="W138" s="8"/>
    </row>
    <row r="139" spans="7:23" s="10" customFormat="1" x14ac:dyDescent="0.55000000000000004">
      <c r="G139" s="7"/>
      <c r="H139" s="7"/>
      <c r="I139"/>
      <c r="J139" s="9"/>
      <c r="K139"/>
      <c r="L139"/>
      <c r="M139"/>
      <c r="N139"/>
      <c r="O139" s="32"/>
      <c r="P139" s="13">
        <v>900</v>
      </c>
      <c r="Q139" s="13"/>
      <c r="R139" s="14"/>
      <c r="S139" s="15"/>
      <c r="T139" s="9"/>
      <c r="U139"/>
      <c r="V139" s="8"/>
      <c r="W139" s="8"/>
    </row>
    <row r="140" spans="7:23" s="10" customFormat="1" x14ac:dyDescent="0.55000000000000004">
      <c r="G140" s="7"/>
      <c r="H140" s="7"/>
      <c r="I140"/>
      <c r="J140" s="9"/>
      <c r="K140"/>
      <c r="L140"/>
      <c r="M140"/>
      <c r="N140"/>
      <c r="O140" s="32"/>
      <c r="P140" s="13">
        <v>900</v>
      </c>
      <c r="Q140" s="13"/>
      <c r="R140" s="14"/>
      <c r="S140" s="15"/>
      <c r="T140" s="9"/>
      <c r="U140"/>
      <c r="V140" s="8"/>
      <c r="W140" s="8"/>
    </row>
    <row r="141" spans="7:23" s="10" customFormat="1" x14ac:dyDescent="0.55000000000000004">
      <c r="G141" s="7"/>
      <c r="H141" s="7"/>
      <c r="I141"/>
      <c r="J141" s="9"/>
      <c r="K141"/>
      <c r="L141"/>
      <c r="M141"/>
      <c r="N141"/>
      <c r="O141" s="32"/>
      <c r="P141" s="13">
        <v>900</v>
      </c>
      <c r="Q141" s="13"/>
      <c r="R141" s="14"/>
      <c r="S141" s="15"/>
      <c r="T141" s="9"/>
      <c r="U141"/>
      <c r="V141" s="8"/>
      <c r="W141" s="8"/>
    </row>
    <row r="142" spans="7:23" s="10" customFormat="1" x14ac:dyDescent="0.55000000000000004">
      <c r="G142" s="7"/>
      <c r="H142" s="7"/>
      <c r="I142"/>
      <c r="J142" s="9"/>
      <c r="K142"/>
      <c r="L142"/>
      <c r="M142"/>
      <c r="N142"/>
      <c r="O142" s="32"/>
      <c r="P142" s="13">
        <v>900</v>
      </c>
      <c r="Q142" s="13"/>
      <c r="R142" s="14"/>
      <c r="S142" s="15"/>
      <c r="T142" s="9"/>
      <c r="U142"/>
      <c r="V142" s="8"/>
      <c r="W142" s="8"/>
    </row>
    <row r="143" spans="7:23" s="10" customFormat="1" x14ac:dyDescent="0.55000000000000004">
      <c r="G143"/>
      <c r="H143"/>
      <c r="I143"/>
      <c r="J143" s="9"/>
      <c r="K143"/>
      <c r="L143"/>
      <c r="M143"/>
      <c r="N143"/>
      <c r="O143" s="32"/>
      <c r="P143" s="13">
        <v>33000</v>
      </c>
      <c r="Q143" s="13"/>
      <c r="R143"/>
      <c r="S143"/>
      <c r="T143" s="9"/>
      <c r="U143"/>
      <c r="V143"/>
      <c r="W143"/>
    </row>
    <row r="144" spans="7:23" s="10" customFormat="1" x14ac:dyDescent="0.55000000000000004">
      <c r="G144"/>
      <c r="H144"/>
      <c r="I144"/>
      <c r="J144" s="9"/>
      <c r="K144"/>
      <c r="L144"/>
      <c r="M144"/>
      <c r="N144"/>
      <c r="O144" s="32"/>
      <c r="P144" s="13">
        <v>25000</v>
      </c>
      <c r="Q144" s="13"/>
      <c r="R144"/>
      <c r="S144"/>
      <c r="T144" s="9"/>
      <c r="U144"/>
      <c r="V144"/>
      <c r="W144"/>
    </row>
    <row r="145" spans="10:23" s="10" customFormat="1" x14ac:dyDescent="0.55000000000000004">
      <c r="J145" s="9"/>
      <c r="K145"/>
      <c r="L145"/>
      <c r="M145"/>
      <c r="N145"/>
      <c r="O145" s="32"/>
      <c r="P145"/>
      <c r="Q145" s="8"/>
      <c r="R145"/>
      <c r="S145"/>
      <c r="T145" s="9"/>
      <c r="U145"/>
      <c r="V145"/>
      <c r="W145" s="8"/>
    </row>
    <row r="146" spans="10:23" s="10" customFormat="1" x14ac:dyDescent="0.55000000000000004">
      <c r="J146" s="9"/>
      <c r="K146"/>
      <c r="L146"/>
      <c r="M146"/>
      <c r="N146"/>
      <c r="O146" s="32"/>
      <c r="P146" s="13"/>
      <c r="Q146" s="13"/>
      <c r="R146"/>
      <c r="S146"/>
      <c r="T146" s="17"/>
      <c r="U146"/>
      <c r="V146"/>
      <c r="W146"/>
    </row>
    <row r="147" spans="10:23" s="10" customFormat="1" x14ac:dyDescent="0.55000000000000004">
      <c r="J147" s="9"/>
      <c r="K147"/>
      <c r="L147"/>
      <c r="M147"/>
      <c r="N147"/>
      <c r="O147" s="32"/>
      <c r="P147"/>
      <c r="Q147" s="8"/>
      <c r="R147"/>
      <c r="S147"/>
      <c r="T147" s="9"/>
      <c r="U147"/>
      <c r="V147"/>
      <c r="W147"/>
    </row>
    <row r="148" spans="10:23" s="10" customFormat="1" x14ac:dyDescent="0.55000000000000004">
      <c r="J148" s="9"/>
      <c r="K148"/>
      <c r="L148"/>
      <c r="M148"/>
      <c r="N148"/>
      <c r="O148" s="32"/>
      <c r="P148" s="13"/>
      <c r="Q148" s="13"/>
      <c r="R148"/>
      <c r="S148"/>
      <c r="T148" s="17"/>
      <c r="U148"/>
      <c r="V148"/>
      <c r="W148"/>
    </row>
    <row r="149" spans="10:23" s="10" customFormat="1" x14ac:dyDescent="0.55000000000000004">
      <c r="J149" s="9"/>
      <c r="K149"/>
      <c r="L149"/>
      <c r="M149"/>
      <c r="N149"/>
      <c r="O149" s="32"/>
      <c r="P149"/>
      <c r="Q149" s="8"/>
      <c r="R149"/>
      <c r="S149"/>
      <c r="T149" s="9"/>
      <c r="U149"/>
      <c r="V149"/>
      <c r="W149"/>
    </row>
    <row r="150" spans="10:23" s="10" customFormat="1" x14ac:dyDescent="0.55000000000000004">
      <c r="J150" s="9"/>
      <c r="K150"/>
      <c r="L150"/>
      <c r="M150"/>
      <c r="N150"/>
      <c r="O150" s="32"/>
      <c r="P150"/>
      <c r="Q150" s="8"/>
      <c r="R150"/>
      <c r="S150"/>
      <c r="T150" s="9"/>
      <c r="U150"/>
      <c r="V150"/>
      <c r="W150"/>
    </row>
    <row r="151" spans="10:23" s="10" customFormat="1" x14ac:dyDescent="0.55000000000000004">
      <c r="J151" s="9"/>
      <c r="K151"/>
      <c r="L151"/>
      <c r="M151"/>
      <c r="N151"/>
      <c r="O151" s="32"/>
      <c r="P151"/>
      <c r="Q151" s="8"/>
      <c r="R151"/>
      <c r="S151"/>
      <c r="T151" s="9"/>
      <c r="U151" s="13"/>
      <c r="V151" s="8"/>
      <c r="W151" s="8"/>
    </row>
    <row r="152" spans="10:23" s="10" customFormat="1" x14ac:dyDescent="0.55000000000000004">
      <c r="J152" s="9"/>
      <c r="K152"/>
      <c r="L152"/>
      <c r="M152"/>
      <c r="N152"/>
      <c r="O152" s="32"/>
      <c r="P152"/>
      <c r="Q152" s="8"/>
      <c r="R152"/>
      <c r="S152"/>
      <c r="T152" s="9"/>
      <c r="U152"/>
      <c r="V152"/>
      <c r="W152" s="8"/>
    </row>
    <row r="153" spans="10:23" s="10" customFormat="1" x14ac:dyDescent="0.55000000000000004">
      <c r="J153" s="9"/>
      <c r="K153"/>
      <c r="L153"/>
      <c r="M153"/>
      <c r="N153"/>
      <c r="O153" s="32"/>
      <c r="P153"/>
      <c r="Q153" s="8"/>
      <c r="R153"/>
      <c r="S153"/>
      <c r="T153" s="9"/>
      <c r="U153"/>
      <c r="V153"/>
      <c r="W153" s="8"/>
    </row>
    <row r="154" spans="10:23" s="10" customFormat="1" x14ac:dyDescent="0.55000000000000004">
      <c r="J154" s="9"/>
      <c r="K154"/>
      <c r="L154"/>
      <c r="M154"/>
      <c r="N154"/>
      <c r="O154" s="32"/>
      <c r="P154">
        <v>3240</v>
      </c>
      <c r="Q154" s="8"/>
      <c r="R154"/>
      <c r="S154"/>
      <c r="T154" s="9"/>
      <c r="U154"/>
      <c r="V154"/>
      <c r="W154" s="8"/>
    </row>
    <row r="155" spans="10:23" s="10" customFormat="1" x14ac:dyDescent="0.55000000000000004">
      <c r="J155" s="9"/>
      <c r="K155"/>
      <c r="L155"/>
      <c r="M155"/>
      <c r="N155"/>
      <c r="O155" s="32"/>
      <c r="P155">
        <v>3600</v>
      </c>
      <c r="Q155" s="8"/>
      <c r="R155"/>
      <c r="S155"/>
      <c r="T155" s="9"/>
      <c r="U155"/>
      <c r="V155"/>
      <c r="W155" s="8"/>
    </row>
    <row r="156" spans="10:23" s="10" customFormat="1" x14ac:dyDescent="0.55000000000000004">
      <c r="J156" s="9"/>
      <c r="K156"/>
      <c r="L156"/>
      <c r="M156"/>
      <c r="N156"/>
      <c r="O156" s="32"/>
      <c r="P156"/>
      <c r="Q156" s="8"/>
      <c r="R156"/>
      <c r="S156"/>
      <c r="T156" s="9"/>
      <c r="U156" s="13"/>
      <c r="V156" s="8"/>
      <c r="W156" s="8"/>
    </row>
    <row r="157" spans="10:23" s="10" customFormat="1" x14ac:dyDescent="0.55000000000000004">
      <c r="J157" s="9"/>
      <c r="K157"/>
      <c r="L157"/>
      <c r="M157"/>
      <c r="N157"/>
      <c r="O157" s="32"/>
      <c r="P157"/>
      <c r="Q157" s="8"/>
      <c r="R157"/>
      <c r="S157"/>
      <c r="T157" s="9"/>
      <c r="U157" s="13"/>
      <c r="V157" s="8"/>
      <c r="W157" s="8"/>
    </row>
    <row r="158" spans="10:23" s="10" customFormat="1" x14ac:dyDescent="0.55000000000000004">
      <c r="J158" s="9"/>
      <c r="K158"/>
      <c r="L158"/>
      <c r="M158"/>
      <c r="N158"/>
      <c r="O158" s="32"/>
      <c r="P158"/>
      <c r="Q158" s="8"/>
      <c r="R158"/>
      <c r="S158"/>
      <c r="T158" s="9"/>
      <c r="U158" s="13"/>
      <c r="V158" s="8"/>
      <c r="W158" s="8"/>
    </row>
    <row r="159" spans="10:23" s="10" customFormat="1" x14ac:dyDescent="0.55000000000000004">
      <c r="J159" s="9"/>
      <c r="K159"/>
      <c r="L159"/>
      <c r="M159"/>
      <c r="N159"/>
      <c r="O159" s="32"/>
      <c r="P159"/>
      <c r="Q159" s="8"/>
      <c r="R159"/>
      <c r="S159"/>
      <c r="T159" s="9"/>
      <c r="U159"/>
      <c r="V159"/>
      <c r="W159" s="8"/>
    </row>
    <row r="160" spans="10:23" s="10" customFormat="1" x14ac:dyDescent="0.55000000000000004">
      <c r="J160" s="9"/>
      <c r="K160"/>
      <c r="L160"/>
      <c r="M160"/>
      <c r="N160"/>
      <c r="O160" s="32"/>
      <c r="P160"/>
      <c r="Q160" s="8"/>
      <c r="R160"/>
      <c r="S160"/>
      <c r="T160" s="9"/>
      <c r="U160"/>
      <c r="V160"/>
      <c r="W160" s="8"/>
    </row>
    <row r="161" spans="9:23" s="10" customFormat="1" x14ac:dyDescent="0.55000000000000004">
      <c r="I161"/>
      <c r="J161" s="9"/>
      <c r="K161"/>
      <c r="L161"/>
      <c r="M161"/>
      <c r="N161"/>
      <c r="O161" s="32"/>
      <c r="P161"/>
      <c r="Q161" s="8"/>
      <c r="R161"/>
      <c r="S161"/>
      <c r="T161" s="9"/>
      <c r="U161"/>
      <c r="V161"/>
      <c r="W161" s="8"/>
    </row>
    <row r="162" spans="9:23" s="10" customFormat="1" x14ac:dyDescent="0.55000000000000004">
      <c r="I162"/>
      <c r="J162" s="9"/>
      <c r="K162"/>
      <c r="L162"/>
      <c r="M162"/>
      <c r="N162"/>
      <c r="O162" s="32"/>
      <c r="P162"/>
      <c r="Q162" s="8"/>
      <c r="R162"/>
      <c r="S162"/>
      <c r="T162" s="9"/>
      <c r="U162"/>
      <c r="V162"/>
      <c r="W162" s="8"/>
    </row>
    <row r="163" spans="9:23" s="10" customFormat="1" x14ac:dyDescent="0.55000000000000004">
      <c r="I163"/>
      <c r="J163" s="9"/>
      <c r="K163"/>
      <c r="L163"/>
      <c r="M163"/>
      <c r="N163"/>
      <c r="O163" s="32"/>
      <c r="P163"/>
      <c r="Q163" s="8"/>
      <c r="R163"/>
      <c r="S163"/>
      <c r="T163" s="9"/>
      <c r="U163"/>
      <c r="V163"/>
      <c r="W163" s="8"/>
    </row>
    <row r="164" spans="9:23" s="10" customFormat="1" x14ac:dyDescent="0.55000000000000004">
      <c r="I164"/>
      <c r="J164" s="9"/>
      <c r="K164"/>
      <c r="L164"/>
      <c r="M164"/>
      <c r="N164"/>
      <c r="O164" s="32"/>
      <c r="P164"/>
      <c r="Q164" s="8"/>
      <c r="R164"/>
      <c r="S164"/>
      <c r="T164" s="9"/>
      <c r="U164"/>
      <c r="V164"/>
      <c r="W164" s="8"/>
    </row>
    <row r="165" spans="9:23" s="10" customFormat="1" x14ac:dyDescent="0.55000000000000004">
      <c r="I165"/>
      <c r="J165" s="9"/>
      <c r="K165"/>
      <c r="L165"/>
      <c r="M165"/>
      <c r="N165"/>
      <c r="O165" s="32"/>
      <c r="P165" s="13">
        <v>52000</v>
      </c>
      <c r="Q165" s="13"/>
      <c r="R165"/>
      <c r="S165"/>
      <c r="T165" s="9"/>
      <c r="U165"/>
      <c r="V165"/>
      <c r="W165"/>
    </row>
    <row r="166" spans="9:23" s="10" customFormat="1" x14ac:dyDescent="0.55000000000000004">
      <c r="I166"/>
      <c r="J166" s="9"/>
      <c r="K166"/>
      <c r="L166"/>
      <c r="M166"/>
      <c r="N166"/>
      <c r="O166" s="32"/>
      <c r="P166"/>
      <c r="Q166" s="8"/>
      <c r="R166"/>
      <c r="S166"/>
      <c r="T166" s="9"/>
      <c r="U166" s="13"/>
      <c r="V166" s="8"/>
      <c r="W166" s="8"/>
    </row>
    <row r="167" spans="9:23" s="10" customFormat="1" x14ac:dyDescent="0.55000000000000004">
      <c r="I167"/>
      <c r="J167" s="9"/>
      <c r="K167"/>
      <c r="L167"/>
      <c r="M167"/>
      <c r="N167"/>
      <c r="O167" s="32"/>
      <c r="P167"/>
      <c r="Q167" s="8"/>
      <c r="R167"/>
      <c r="S167"/>
      <c r="T167" s="9"/>
      <c r="U167" s="13"/>
      <c r="V167" s="8"/>
      <c r="W167" s="8"/>
    </row>
    <row r="168" spans="9:23" s="10" customFormat="1" x14ac:dyDescent="0.55000000000000004">
      <c r="I168"/>
      <c r="J168" s="9"/>
      <c r="K168"/>
      <c r="L168"/>
      <c r="M168"/>
      <c r="N168"/>
      <c r="O168" s="32"/>
      <c r="P168"/>
      <c r="Q168" s="8"/>
      <c r="R168"/>
      <c r="S168"/>
      <c r="T168" s="9"/>
      <c r="U168" s="13"/>
      <c r="V168" s="8"/>
      <c r="W168" s="8"/>
    </row>
    <row r="169" spans="9:23" s="10" customFormat="1" x14ac:dyDescent="0.55000000000000004">
      <c r="I169" s="12"/>
      <c r="J169"/>
      <c r="K169" s="12"/>
      <c r="L169"/>
      <c r="M169"/>
      <c r="N169"/>
      <c r="O169" s="32"/>
      <c r="P169"/>
      <c r="Q169" s="8"/>
      <c r="R169"/>
      <c r="S169"/>
      <c r="T169" s="7"/>
      <c r="U169" s="13"/>
      <c r="V169" s="8"/>
      <c r="W169" s="8"/>
    </row>
    <row r="170" spans="9:23" s="10" customFormat="1" x14ac:dyDescent="0.55000000000000004">
      <c r="I170"/>
      <c r="J170"/>
      <c r="K170"/>
      <c r="L170"/>
      <c r="M170"/>
      <c r="N170"/>
      <c r="O170" s="32"/>
      <c r="P170"/>
      <c r="Q170" s="8"/>
      <c r="R170"/>
      <c r="S170"/>
      <c r="T170" s="7"/>
      <c r="U170" s="13"/>
      <c r="V170" s="8"/>
      <c r="W170" s="8"/>
    </row>
    <row r="171" spans="9:23" s="10" customFormat="1" x14ac:dyDescent="0.55000000000000004">
      <c r="I171"/>
      <c r="J171"/>
      <c r="K171"/>
      <c r="L171"/>
      <c r="M171"/>
      <c r="N171"/>
      <c r="O171" s="32"/>
      <c r="P171"/>
      <c r="Q171" s="8"/>
      <c r="R171"/>
      <c r="S171"/>
      <c r="T171" s="7"/>
      <c r="U171" s="13"/>
      <c r="V171" s="8"/>
      <c r="W171" s="8"/>
    </row>
    <row r="172" spans="9:23" s="10" customFormat="1" x14ac:dyDescent="0.55000000000000004">
      <c r="I172"/>
      <c r="J172"/>
      <c r="K172"/>
      <c r="L172"/>
      <c r="M172"/>
      <c r="N172"/>
      <c r="O172" s="32"/>
      <c r="P172"/>
      <c r="Q172" s="8"/>
      <c r="R172"/>
      <c r="S172"/>
      <c r="T172" s="7"/>
      <c r="U172" s="13"/>
      <c r="V172" s="8"/>
      <c r="W172" s="8"/>
    </row>
    <row r="173" spans="9:23" s="10" customFormat="1" x14ac:dyDescent="0.55000000000000004">
      <c r="I173"/>
      <c r="J173" s="9"/>
      <c r="K173"/>
      <c r="L173"/>
      <c r="M173"/>
      <c r="N173"/>
      <c r="O173" s="32"/>
      <c r="P173"/>
      <c r="Q173" s="8"/>
      <c r="R173"/>
      <c r="S173"/>
      <c r="T173" s="7"/>
      <c r="U173" s="13"/>
      <c r="V173" s="8"/>
      <c r="W173" s="8"/>
    </row>
    <row r="174" spans="9:23" s="10" customFormat="1" x14ac:dyDescent="0.55000000000000004">
      <c r="I174"/>
      <c r="J174" s="7"/>
      <c r="K174"/>
      <c r="L174"/>
      <c r="M174"/>
      <c r="N174"/>
      <c r="O174" s="32"/>
      <c r="P174"/>
      <c r="Q174" s="8"/>
      <c r="R174"/>
      <c r="S174"/>
      <c r="T174" s="7"/>
      <c r="U174" s="13"/>
      <c r="V174" s="8"/>
      <c r="W174" s="8"/>
    </row>
    <row r="175" spans="9:23" s="10" customFormat="1" x14ac:dyDescent="0.55000000000000004">
      <c r="I175"/>
      <c r="J175" s="7"/>
      <c r="K175"/>
      <c r="L175"/>
      <c r="M175"/>
      <c r="N175"/>
      <c r="O175" s="32"/>
      <c r="P175"/>
      <c r="Q175" s="8"/>
      <c r="R175"/>
      <c r="S175"/>
      <c r="T175" s="14"/>
      <c r="U175" s="13"/>
      <c r="V175" s="8"/>
      <c r="W175" s="8"/>
    </row>
    <row r="176" spans="9:23" s="10" customFormat="1" x14ac:dyDescent="0.55000000000000004">
      <c r="I176"/>
      <c r="J176" s="7"/>
      <c r="K176"/>
      <c r="L176"/>
      <c r="M176"/>
      <c r="N176"/>
      <c r="O176" s="32"/>
      <c r="P176"/>
      <c r="Q176" s="8"/>
      <c r="R176"/>
      <c r="S176"/>
      <c r="T176" s="14"/>
      <c r="U176" s="13"/>
      <c r="V176" s="8"/>
      <c r="W176" s="8"/>
    </row>
    <row r="177" spans="7:24" x14ac:dyDescent="0.55000000000000004">
      <c r="G177" s="9"/>
      <c r="J177" s="7"/>
      <c r="R177" s="9"/>
      <c r="T177" s="9"/>
      <c r="U177" s="13"/>
      <c r="V177" s="8"/>
      <c r="W177" s="8"/>
    </row>
    <row r="178" spans="7:24" x14ac:dyDescent="0.55000000000000004">
      <c r="J178" s="7"/>
      <c r="T178" s="7"/>
      <c r="U178" s="13"/>
      <c r="V178" s="8"/>
      <c r="W178" s="8"/>
    </row>
    <row r="179" spans="7:24" x14ac:dyDescent="0.55000000000000004">
      <c r="J179" s="7"/>
      <c r="T179" s="7"/>
      <c r="U179" s="13"/>
      <c r="V179" s="8"/>
      <c r="W179" s="8"/>
    </row>
    <row r="180" spans="7:24" x14ac:dyDescent="0.55000000000000004">
      <c r="J180" s="7"/>
      <c r="T180" s="7"/>
      <c r="U180" s="13"/>
      <c r="V180" s="8"/>
      <c r="W180" s="8"/>
    </row>
    <row r="181" spans="7:24" x14ac:dyDescent="0.55000000000000004">
      <c r="J181" s="9"/>
      <c r="T181" s="9"/>
      <c r="W181" s="8"/>
      <c r="X181" s="24"/>
    </row>
    <row r="182" spans="7:24" x14ac:dyDescent="0.55000000000000004">
      <c r="G182" s="9"/>
      <c r="J182" s="7"/>
      <c r="R182" s="9"/>
      <c r="T182" s="9"/>
      <c r="W182" s="8"/>
    </row>
    <row r="183" spans="7:24" x14ac:dyDescent="0.55000000000000004">
      <c r="G183" s="9"/>
      <c r="J183" s="7"/>
      <c r="R183" s="9"/>
      <c r="T183" s="9"/>
      <c r="W183" s="8"/>
    </row>
    <row r="184" spans="7:24" x14ac:dyDescent="0.55000000000000004">
      <c r="G184" s="9"/>
      <c r="J184" s="7"/>
      <c r="P184">
        <v>5900</v>
      </c>
      <c r="Q184"/>
      <c r="R184" s="9"/>
      <c r="T184" s="9"/>
      <c r="W184" s="8"/>
    </row>
    <row r="185" spans="7:24" x14ac:dyDescent="0.55000000000000004">
      <c r="G185" s="9"/>
      <c r="J185" s="7"/>
      <c r="P185">
        <v>5900</v>
      </c>
      <c r="Q185"/>
      <c r="R185" s="9"/>
      <c r="T185" s="9"/>
      <c r="W185" s="8"/>
    </row>
    <row r="186" spans="7:24" x14ac:dyDescent="0.55000000000000004">
      <c r="G186" s="9"/>
      <c r="J186" s="7"/>
      <c r="R186" s="9"/>
      <c r="T186" s="9"/>
      <c r="W186" s="8"/>
    </row>
    <row r="187" spans="7:24" x14ac:dyDescent="0.55000000000000004">
      <c r="G187" s="9"/>
      <c r="J187" s="7"/>
      <c r="R187" s="9"/>
      <c r="T187" s="9"/>
      <c r="W187" s="8"/>
    </row>
    <row r="188" spans="7:24" x14ac:dyDescent="0.55000000000000004">
      <c r="G188" s="9"/>
      <c r="J188" s="7"/>
      <c r="R188" s="9"/>
      <c r="T188" s="9"/>
      <c r="W188" s="8"/>
    </row>
    <row r="189" spans="7:24" x14ac:dyDescent="0.55000000000000004">
      <c r="G189" s="9"/>
      <c r="J189" s="7"/>
      <c r="R189" s="9"/>
      <c r="T189" s="9"/>
      <c r="W189" s="8"/>
    </row>
    <row r="190" spans="7:24" x14ac:dyDescent="0.55000000000000004">
      <c r="G190" s="9"/>
      <c r="J190" s="7"/>
      <c r="R190" s="9"/>
      <c r="T190" s="9"/>
      <c r="W190" s="8"/>
    </row>
    <row r="191" spans="7:24" x14ac:dyDescent="0.55000000000000004">
      <c r="G191" s="9"/>
      <c r="J191" s="7"/>
      <c r="R191" s="9"/>
      <c r="T191" s="9"/>
      <c r="U191" s="13"/>
      <c r="V191" s="8"/>
      <c r="W191" s="8"/>
    </row>
    <row r="192" spans="7:24" x14ac:dyDescent="0.55000000000000004">
      <c r="G192" s="9"/>
      <c r="J192" s="7"/>
      <c r="R192" s="9"/>
      <c r="T192" s="9"/>
      <c r="U192" s="13"/>
      <c r="V192" s="8"/>
      <c r="W192" s="8"/>
    </row>
    <row r="193" spans="7:23" s="10" customFormat="1" x14ac:dyDescent="0.55000000000000004">
      <c r="G193" s="9"/>
      <c r="H193"/>
      <c r="I193"/>
      <c r="J193" s="7"/>
      <c r="K193"/>
      <c r="L193"/>
      <c r="M193"/>
      <c r="N193"/>
      <c r="O193" s="32"/>
      <c r="P193"/>
      <c r="Q193" s="8"/>
      <c r="R193" s="9"/>
      <c r="S193"/>
      <c r="T193" s="9"/>
      <c r="U193" s="13"/>
      <c r="V193" s="8"/>
      <c r="W193" s="8"/>
    </row>
    <row r="194" spans="7:23" s="10" customFormat="1" x14ac:dyDescent="0.55000000000000004">
      <c r="G194" s="9"/>
      <c r="H194"/>
      <c r="I194"/>
      <c r="J194" s="7"/>
      <c r="K194"/>
      <c r="L194"/>
      <c r="M194"/>
      <c r="N194"/>
      <c r="O194" s="32"/>
      <c r="P194"/>
      <c r="Q194" s="8"/>
      <c r="R194" s="9"/>
      <c r="S194"/>
      <c r="T194" s="9"/>
      <c r="U194"/>
      <c r="V194"/>
      <c r="W194" s="8"/>
    </row>
    <row r="195" spans="7:23" s="10" customFormat="1" x14ac:dyDescent="0.55000000000000004">
      <c r="G195" s="25"/>
      <c r="H195" s="1"/>
      <c r="I195" s="26"/>
      <c r="J195"/>
      <c r="K195"/>
      <c r="L195"/>
      <c r="M195"/>
      <c r="N195"/>
      <c r="O195" s="32"/>
      <c r="P195">
        <v>55000</v>
      </c>
      <c r="Q195"/>
      <c r="R195" s="9"/>
      <c r="S195"/>
      <c r="T195" s="9"/>
      <c r="U195"/>
      <c r="V195" s="8"/>
      <c r="W195" s="8"/>
    </row>
    <row r="196" spans="7:23" s="10" customFormat="1" x14ac:dyDescent="0.55000000000000004">
      <c r="G196" s="9"/>
      <c r="H196"/>
      <c r="I196"/>
      <c r="J196"/>
      <c r="K196"/>
      <c r="L196"/>
      <c r="M196"/>
      <c r="N196"/>
      <c r="O196" s="32"/>
      <c r="P196">
        <v>55000</v>
      </c>
      <c r="Q196"/>
      <c r="R196" s="9"/>
      <c r="S196"/>
      <c r="T196" s="9"/>
      <c r="U196"/>
      <c r="V196" s="8"/>
      <c r="W196" s="8"/>
    </row>
    <row r="197" spans="7:23" s="10" customFormat="1" x14ac:dyDescent="0.55000000000000004">
      <c r="G197" s="9"/>
      <c r="H197" s="7"/>
      <c r="I197"/>
      <c r="J197"/>
      <c r="K197"/>
      <c r="L197"/>
      <c r="M197"/>
      <c r="N197"/>
      <c r="O197" s="32"/>
      <c r="P197" s="13"/>
      <c r="Q197" s="13"/>
      <c r="R197" s="9"/>
      <c r="S197" s="15"/>
      <c r="T197" s="9"/>
      <c r="U197"/>
      <c r="V197" s="8"/>
      <c r="W197" s="8"/>
    </row>
    <row r="198" spans="7:23" s="10" customFormat="1" x14ac:dyDescent="0.55000000000000004">
      <c r="G198" s="9"/>
      <c r="H198" s="14"/>
      <c r="I198" s="14"/>
      <c r="J198"/>
      <c r="K198"/>
      <c r="L198"/>
      <c r="M198"/>
      <c r="N198"/>
      <c r="O198" s="32"/>
      <c r="P198" s="13">
        <v>48000</v>
      </c>
      <c r="Q198" s="13"/>
      <c r="R198" s="9"/>
      <c r="S198" s="15"/>
      <c r="T198" s="9"/>
      <c r="U198"/>
      <c r="V198" s="8"/>
      <c r="W198" s="8"/>
    </row>
    <row r="199" spans="7:23" s="10" customFormat="1" x14ac:dyDescent="0.55000000000000004">
      <c r="G199" s="9"/>
      <c r="H199" s="7"/>
      <c r="I199"/>
      <c r="J199"/>
      <c r="K199"/>
      <c r="L199"/>
      <c r="M199"/>
      <c r="N199"/>
      <c r="O199" s="32"/>
      <c r="P199" s="13">
        <v>72000</v>
      </c>
      <c r="Q199" s="13"/>
      <c r="R199" s="9"/>
      <c r="S199" s="15"/>
      <c r="T199" s="9"/>
      <c r="U199"/>
      <c r="V199" s="8"/>
      <c r="W199" s="8"/>
    </row>
    <row r="200" spans="7:23" s="10" customFormat="1" x14ac:dyDescent="0.55000000000000004">
      <c r="G200" s="9"/>
      <c r="H200" s="14"/>
      <c r="I200"/>
      <c r="J200" s="7"/>
      <c r="K200"/>
      <c r="L200"/>
      <c r="M200"/>
      <c r="N200"/>
      <c r="O200" s="32"/>
      <c r="P200" s="13">
        <v>25000</v>
      </c>
      <c r="Q200" s="13"/>
      <c r="R200" s="9"/>
      <c r="S200" s="15"/>
      <c r="T200" s="9"/>
      <c r="U200"/>
      <c r="V200" s="8"/>
      <c r="W200" s="8"/>
    </row>
    <row r="201" spans="7:23" s="10" customFormat="1" x14ac:dyDescent="0.55000000000000004">
      <c r="G201" s="9"/>
      <c r="H201" s="7"/>
      <c r="I201"/>
      <c r="J201"/>
      <c r="K201"/>
      <c r="L201"/>
      <c r="M201"/>
      <c r="N201"/>
      <c r="O201" s="32"/>
      <c r="P201" s="13">
        <v>28000</v>
      </c>
      <c r="Q201" s="13"/>
      <c r="R201" s="9"/>
      <c r="S201" s="15"/>
      <c r="T201" s="9"/>
      <c r="U201"/>
      <c r="V201" s="8"/>
      <c r="W201" s="8"/>
    </row>
    <row r="202" spans="7:23" s="10" customFormat="1" x14ac:dyDescent="0.55000000000000004">
      <c r="G202" s="9"/>
      <c r="H202" s="14"/>
      <c r="I202"/>
      <c r="J202"/>
      <c r="K202"/>
      <c r="L202"/>
      <c r="M202"/>
      <c r="N202"/>
      <c r="O202" s="32"/>
      <c r="P202" s="13">
        <v>45000</v>
      </c>
      <c r="Q202" s="13"/>
      <c r="R202" s="9"/>
      <c r="S202" s="15"/>
      <c r="T202" s="9"/>
      <c r="U202"/>
      <c r="V202" s="8"/>
      <c r="W202" s="8"/>
    </row>
    <row r="203" spans="7:23" s="10" customFormat="1" x14ac:dyDescent="0.55000000000000004">
      <c r="G203" s="9"/>
      <c r="H203" s="14"/>
      <c r="I203"/>
      <c r="J203"/>
      <c r="K203"/>
      <c r="L203"/>
      <c r="M203"/>
      <c r="N203"/>
      <c r="O203" s="32"/>
      <c r="P203" s="13"/>
      <c r="Q203" s="13"/>
      <c r="R203" s="9"/>
      <c r="S203" s="15"/>
      <c r="T203" s="9"/>
      <c r="U203"/>
      <c r="V203" s="8"/>
      <c r="W203" s="8"/>
    </row>
    <row r="204" spans="7:23" s="10" customFormat="1" x14ac:dyDescent="0.55000000000000004">
      <c r="G204" s="9"/>
      <c r="H204"/>
      <c r="I204"/>
      <c r="J204" s="7"/>
      <c r="K204"/>
      <c r="L204"/>
      <c r="M204"/>
      <c r="N204"/>
      <c r="O204" s="32"/>
      <c r="P204"/>
      <c r="Q204" s="8"/>
      <c r="R204" s="9"/>
      <c r="S204"/>
      <c r="T204" s="9"/>
      <c r="U204" s="13"/>
      <c r="V204" s="8"/>
      <c r="W204" s="8"/>
    </row>
    <row r="205" spans="7:23" s="10" customFormat="1" x14ac:dyDescent="0.55000000000000004">
      <c r="G205" s="9"/>
      <c r="H205" s="7"/>
      <c r="I205" s="14"/>
      <c r="J205"/>
      <c r="K205"/>
      <c r="L205"/>
      <c r="M205"/>
      <c r="N205"/>
      <c r="O205" s="32"/>
      <c r="P205" s="13">
        <v>108000</v>
      </c>
      <c r="Q205" s="13"/>
      <c r="R205" s="9"/>
      <c r="S205" s="15"/>
      <c r="T205" s="9"/>
      <c r="U205"/>
      <c r="V205" s="8"/>
      <c r="W205" s="8"/>
    </row>
    <row r="206" spans="7:23" s="10" customFormat="1" x14ac:dyDescent="0.55000000000000004">
      <c r="G206" s="9"/>
      <c r="H206" s="7"/>
      <c r="I206"/>
      <c r="J206"/>
      <c r="K206"/>
      <c r="L206"/>
      <c r="M206"/>
      <c r="N206"/>
      <c r="O206" s="32"/>
      <c r="P206" s="13">
        <v>25000</v>
      </c>
      <c r="Q206" s="13"/>
      <c r="R206" s="9"/>
      <c r="S206" s="15"/>
      <c r="T206" s="9"/>
      <c r="U206"/>
      <c r="V206" s="8"/>
      <c r="W206" s="8"/>
    </row>
    <row r="207" spans="7:23" s="10" customFormat="1" x14ac:dyDescent="0.55000000000000004">
      <c r="G207" s="17"/>
      <c r="H207" s="14"/>
      <c r="I207"/>
      <c r="J207"/>
      <c r="K207"/>
      <c r="L207"/>
      <c r="M207"/>
      <c r="N207"/>
      <c r="O207" s="32"/>
      <c r="P207" s="13">
        <v>26000</v>
      </c>
      <c r="Q207" s="13"/>
      <c r="R207" s="9"/>
      <c r="S207" s="15"/>
      <c r="T207" s="9"/>
      <c r="U207"/>
      <c r="V207" s="8"/>
      <c r="W207" s="8"/>
    </row>
    <row r="208" spans="7:23" s="10" customFormat="1" x14ac:dyDescent="0.55000000000000004">
      <c r="G208" s="17"/>
      <c r="H208" s="14"/>
      <c r="I208"/>
      <c r="J208"/>
      <c r="K208"/>
      <c r="L208"/>
      <c r="M208"/>
      <c r="N208"/>
      <c r="O208" s="32"/>
      <c r="P208" s="13">
        <v>12000</v>
      </c>
      <c r="Q208" s="13"/>
      <c r="R208" s="9"/>
      <c r="S208" s="15"/>
      <c r="T208" s="9"/>
      <c r="U208"/>
      <c r="V208" s="8"/>
      <c r="W208" s="8"/>
    </row>
    <row r="209" spans="7:23" s="10" customFormat="1" x14ac:dyDescent="0.55000000000000004">
      <c r="G209" s="9"/>
      <c r="H209" s="7"/>
      <c r="I209"/>
      <c r="J209"/>
      <c r="K209"/>
      <c r="L209"/>
      <c r="M209"/>
      <c r="N209"/>
      <c r="O209" s="32"/>
      <c r="P209" s="13">
        <v>95000</v>
      </c>
      <c r="Q209" s="13"/>
      <c r="R209" s="17"/>
      <c r="S209" s="15"/>
      <c r="T209" s="9"/>
      <c r="U209"/>
      <c r="V209" s="8"/>
      <c r="W209" s="8"/>
    </row>
    <row r="210" spans="7:23" s="10" customFormat="1" x14ac:dyDescent="0.55000000000000004">
      <c r="G210" s="9"/>
      <c r="H210" s="7"/>
      <c r="I210" s="14"/>
      <c r="J210"/>
      <c r="K210"/>
      <c r="L210"/>
      <c r="M210"/>
      <c r="N210"/>
      <c r="O210" s="32"/>
      <c r="P210" s="13">
        <v>128000</v>
      </c>
      <c r="Q210" s="13"/>
      <c r="R210" s="17"/>
      <c r="S210"/>
      <c r="T210" s="9"/>
      <c r="U210"/>
      <c r="V210" s="8"/>
      <c r="W210" s="8"/>
    </row>
    <row r="211" spans="7:23" s="10" customFormat="1" x14ac:dyDescent="0.55000000000000004">
      <c r="G211" s="9"/>
      <c r="H211" s="7"/>
      <c r="I211" s="14"/>
      <c r="J211"/>
      <c r="K211"/>
      <c r="L211"/>
      <c r="M211"/>
      <c r="N211"/>
      <c r="O211" s="32"/>
      <c r="P211" s="13">
        <v>250000</v>
      </c>
      <c r="Q211" s="13"/>
      <c r="R211" s="9"/>
      <c r="S211"/>
      <c r="T211" s="9"/>
      <c r="U211"/>
      <c r="V211" s="8"/>
      <c r="W211" s="8"/>
    </row>
    <row r="212" spans="7:23" s="10" customFormat="1" x14ac:dyDescent="0.55000000000000004">
      <c r="G212" s="9"/>
      <c r="H212" s="14"/>
      <c r="I212"/>
      <c r="J212"/>
      <c r="K212"/>
      <c r="L212"/>
      <c r="M212"/>
      <c r="N212"/>
      <c r="O212" s="32"/>
      <c r="P212" s="13">
        <v>38000</v>
      </c>
      <c r="Q212" s="13"/>
      <c r="R212" s="9"/>
      <c r="S212" s="15"/>
      <c r="T212" s="9"/>
      <c r="U212"/>
      <c r="V212" s="8"/>
      <c r="W212" s="8"/>
    </row>
    <row r="213" spans="7:23" s="10" customFormat="1" x14ac:dyDescent="0.55000000000000004">
      <c r="G213" s="9"/>
      <c r="H213" s="14"/>
      <c r="I213"/>
      <c r="J213"/>
      <c r="K213"/>
      <c r="L213"/>
      <c r="M213"/>
      <c r="N213"/>
      <c r="O213" s="32"/>
      <c r="P213" s="13">
        <v>38000</v>
      </c>
      <c r="Q213" s="13"/>
      <c r="R213" s="9"/>
      <c r="S213" s="15"/>
      <c r="T213" s="9"/>
      <c r="U213"/>
      <c r="V213" s="8"/>
      <c r="W213" s="8"/>
    </row>
    <row r="214" spans="7:23" s="10" customFormat="1" x14ac:dyDescent="0.55000000000000004">
      <c r="G214" s="9"/>
      <c r="H214" s="7"/>
      <c r="I214"/>
      <c r="J214"/>
      <c r="K214"/>
      <c r="L214"/>
      <c r="M214"/>
      <c r="N214"/>
      <c r="O214" s="32"/>
      <c r="P214" s="13">
        <v>69000</v>
      </c>
      <c r="Q214" s="13"/>
      <c r="R214" s="17"/>
      <c r="S214" s="15"/>
      <c r="T214" s="9"/>
      <c r="U214"/>
      <c r="V214" s="8"/>
      <c r="W214" s="8"/>
    </row>
    <row r="215" spans="7:23" s="10" customFormat="1" x14ac:dyDescent="0.55000000000000004">
      <c r="G215" s="9"/>
      <c r="H215" s="7"/>
      <c r="I215"/>
      <c r="J215"/>
      <c r="K215"/>
      <c r="L215"/>
      <c r="M215"/>
      <c r="N215"/>
      <c r="O215" s="32"/>
      <c r="P215" s="13">
        <v>125000</v>
      </c>
      <c r="Q215" s="13"/>
      <c r="R215" s="9"/>
      <c r="S215"/>
      <c r="T215" s="9"/>
      <c r="U215"/>
      <c r="V215" s="8"/>
      <c r="W215" s="8"/>
    </row>
    <row r="216" spans="7:23" s="10" customFormat="1" x14ac:dyDescent="0.55000000000000004">
      <c r="G216" s="9"/>
      <c r="H216" s="7"/>
      <c r="I216"/>
      <c r="J216"/>
      <c r="K216"/>
      <c r="L216"/>
      <c r="M216"/>
      <c r="N216"/>
      <c r="O216" s="32"/>
      <c r="P216" s="13">
        <v>98000</v>
      </c>
      <c r="Q216" s="13"/>
      <c r="R216" s="9"/>
      <c r="S216"/>
      <c r="T216" s="9"/>
      <c r="U216"/>
      <c r="V216" s="8"/>
      <c r="W216" s="8"/>
    </row>
    <row r="217" spans="7:23" s="10" customFormat="1" x14ac:dyDescent="0.55000000000000004">
      <c r="G217" s="9"/>
      <c r="H217"/>
      <c r="I217"/>
      <c r="J217"/>
      <c r="K217"/>
      <c r="L217"/>
      <c r="M217"/>
      <c r="N217"/>
      <c r="O217" s="32"/>
      <c r="P217"/>
      <c r="Q217" s="8"/>
      <c r="R217" s="9"/>
      <c r="S217"/>
      <c r="T217" s="9"/>
      <c r="U217" s="13"/>
      <c r="V217" s="8"/>
      <c r="W217" s="8"/>
    </row>
    <row r="218" spans="7:23" s="10" customFormat="1" x14ac:dyDescent="0.55000000000000004">
      <c r="G218" s="9"/>
      <c r="H218"/>
      <c r="I218"/>
      <c r="J218"/>
      <c r="K218"/>
      <c r="L218"/>
      <c r="M218"/>
      <c r="N218"/>
      <c r="O218" s="32"/>
      <c r="P218"/>
      <c r="Q218" s="8"/>
      <c r="R218" s="9"/>
      <c r="S218"/>
      <c r="T218" s="9"/>
      <c r="U218" s="13"/>
      <c r="V218" s="8"/>
      <c r="W218" s="8"/>
    </row>
    <row r="219" spans="7:23" s="10" customFormat="1" x14ac:dyDescent="0.55000000000000004">
      <c r="G219" s="9"/>
      <c r="H219"/>
      <c r="I219" s="12"/>
      <c r="J219"/>
      <c r="K219"/>
      <c r="L219"/>
      <c r="M219"/>
      <c r="N219"/>
      <c r="O219" s="32"/>
      <c r="P219"/>
      <c r="Q219" s="8"/>
      <c r="R219" s="9"/>
      <c r="S219"/>
      <c r="T219" s="9"/>
      <c r="U219" s="13"/>
      <c r="V219" s="8"/>
      <c r="W219" s="8"/>
    </row>
    <row r="220" spans="7:23" s="10" customFormat="1" x14ac:dyDescent="0.55000000000000004">
      <c r="G220" s="25"/>
      <c r="H220" s="1"/>
      <c r="I220" s="12"/>
      <c r="J220" s="7"/>
      <c r="K220" s="12"/>
      <c r="L220" s="12"/>
      <c r="M220" s="12"/>
      <c r="N220" s="12"/>
      <c r="O220" s="32"/>
      <c r="P220">
        <v>9200</v>
      </c>
      <c r="Q220" s="8"/>
      <c r="R220" s="9"/>
      <c r="S220"/>
      <c r="T220" s="9"/>
      <c r="U220"/>
      <c r="V220" s="8"/>
      <c r="W220" s="8"/>
    </row>
    <row r="221" spans="7:23" s="10" customFormat="1" x14ac:dyDescent="0.55000000000000004">
      <c r="G221" s="25"/>
      <c r="H221" s="1"/>
      <c r="I221" s="12"/>
      <c r="J221"/>
      <c r="K221" s="12"/>
      <c r="L221" s="12"/>
      <c r="M221" s="12"/>
      <c r="N221" s="12"/>
      <c r="O221" s="32"/>
      <c r="P221">
        <v>11800</v>
      </c>
      <c r="Q221" s="8"/>
      <c r="R221" s="9"/>
      <c r="S221"/>
      <c r="T221" s="9"/>
      <c r="U221"/>
      <c r="V221" s="8"/>
      <c r="W221" s="8"/>
    </row>
    <row r="222" spans="7:23" s="10" customFormat="1" x14ac:dyDescent="0.55000000000000004">
      <c r="G222" s="25"/>
      <c r="H222" s="1"/>
      <c r="I222" s="12"/>
      <c r="J222"/>
      <c r="K222" s="12"/>
      <c r="L222" s="12"/>
      <c r="M222" s="12"/>
      <c r="N222" s="12"/>
      <c r="O222" s="32"/>
      <c r="P222">
        <v>12500</v>
      </c>
      <c r="Q222" s="8"/>
      <c r="R222" s="9"/>
      <c r="S222"/>
      <c r="T222" s="9"/>
      <c r="U222"/>
      <c r="V222" s="8"/>
      <c r="W222" s="8"/>
    </row>
    <row r="223" spans="7:23" s="10" customFormat="1" x14ac:dyDescent="0.55000000000000004">
      <c r="G223" s="25"/>
      <c r="H223" s="1"/>
      <c r="I223" s="12"/>
      <c r="J223" s="7"/>
      <c r="K223" s="12"/>
      <c r="L223" s="12"/>
      <c r="M223" s="12"/>
      <c r="N223" s="12"/>
      <c r="O223" s="32"/>
      <c r="P223">
        <v>8500</v>
      </c>
      <c r="Q223" s="8"/>
      <c r="R223" s="9"/>
      <c r="S223"/>
      <c r="T223" s="9"/>
      <c r="U223"/>
      <c r="V223" s="8"/>
      <c r="W223" s="8"/>
    </row>
    <row r="224" spans="7:23" s="10" customFormat="1" x14ac:dyDescent="0.55000000000000004">
      <c r="G224" s="25"/>
      <c r="H224" s="1"/>
      <c r="I224" s="12"/>
      <c r="J224" s="7"/>
      <c r="K224" s="12"/>
      <c r="L224" s="12"/>
      <c r="M224" s="12"/>
      <c r="N224" s="12"/>
      <c r="O224" s="32"/>
      <c r="P224">
        <v>8500</v>
      </c>
      <c r="Q224" s="8"/>
      <c r="R224" s="9"/>
      <c r="S224"/>
      <c r="T224" s="9"/>
      <c r="U224"/>
      <c r="V224" s="8"/>
      <c r="W224" s="8"/>
    </row>
    <row r="225" spans="7:23" s="10" customFormat="1" x14ac:dyDescent="0.55000000000000004">
      <c r="G225" s="25"/>
      <c r="H225" s="1"/>
      <c r="I225" s="12"/>
      <c r="J225" s="7"/>
      <c r="K225" s="12"/>
      <c r="L225" s="12"/>
      <c r="M225" s="12"/>
      <c r="N225" s="12"/>
      <c r="O225" s="32"/>
      <c r="P225">
        <v>8500</v>
      </c>
      <c r="Q225" s="8"/>
      <c r="R225" s="9"/>
      <c r="S225"/>
      <c r="T225" s="9"/>
      <c r="U225"/>
      <c r="V225" s="8"/>
      <c r="W225" s="8"/>
    </row>
    <row r="226" spans="7:23" s="10" customFormat="1" x14ac:dyDescent="0.55000000000000004">
      <c r="G226" s="25"/>
      <c r="H226" s="1"/>
      <c r="I226" s="12"/>
      <c r="J226" s="7"/>
      <c r="K226" s="12"/>
      <c r="L226" s="12"/>
      <c r="M226" s="12"/>
      <c r="N226" s="12"/>
      <c r="O226" s="32"/>
      <c r="P226">
        <v>8500</v>
      </c>
      <c r="Q226" s="8"/>
      <c r="R226" s="9"/>
      <c r="S226"/>
      <c r="T226" s="9"/>
      <c r="U226"/>
      <c r="V226" s="8"/>
      <c r="W226" s="8"/>
    </row>
    <row r="227" spans="7:23" s="10" customFormat="1" x14ac:dyDescent="0.55000000000000004">
      <c r="G227" s="25"/>
      <c r="H227" s="1"/>
      <c r="I227" s="12"/>
      <c r="J227" s="7"/>
      <c r="K227" s="12"/>
      <c r="L227" s="12"/>
      <c r="M227" s="12"/>
      <c r="N227" s="12"/>
      <c r="O227" s="32"/>
      <c r="P227">
        <v>8500</v>
      </c>
      <c r="Q227" s="8"/>
      <c r="R227" s="9"/>
      <c r="S227"/>
      <c r="T227" s="9"/>
      <c r="U227"/>
      <c r="V227" s="8"/>
      <c r="W227" s="8"/>
    </row>
    <row r="228" spans="7:23" s="10" customFormat="1" x14ac:dyDescent="0.55000000000000004">
      <c r="G228" s="25"/>
      <c r="H228" s="1"/>
      <c r="I228" s="12"/>
      <c r="J228"/>
      <c r="K228" s="12"/>
      <c r="L228" s="12"/>
      <c r="M228" s="12"/>
      <c r="N228"/>
      <c r="O228" s="32"/>
      <c r="P228">
        <v>12000</v>
      </c>
      <c r="Q228" s="8"/>
      <c r="R228" s="9"/>
      <c r="S228"/>
      <c r="T228" s="9"/>
      <c r="U228"/>
      <c r="V228" s="8"/>
      <c r="W228" s="8"/>
    </row>
    <row r="229" spans="7:23" s="10" customFormat="1" x14ac:dyDescent="0.55000000000000004">
      <c r="G229" s="25"/>
      <c r="H229" s="1"/>
      <c r="I229" s="26"/>
      <c r="J229"/>
      <c r="K229"/>
      <c r="L229"/>
      <c r="M229"/>
      <c r="N229"/>
      <c r="O229" s="32"/>
      <c r="P229">
        <v>127000</v>
      </c>
      <c r="Q229" s="8"/>
      <c r="R229" s="9"/>
      <c r="S229"/>
      <c r="T229" s="9"/>
      <c r="U229"/>
      <c r="V229" s="8"/>
      <c r="W229" s="8"/>
    </row>
    <row r="230" spans="7:23" s="10" customFormat="1" x14ac:dyDescent="0.55000000000000004">
      <c r="G230" s="9"/>
      <c r="H230" s="14"/>
      <c r="I230"/>
      <c r="J230"/>
      <c r="K230"/>
      <c r="L230"/>
      <c r="M230"/>
      <c r="N230"/>
      <c r="O230" s="32"/>
      <c r="P230" s="13">
        <v>11000</v>
      </c>
      <c r="Q230" s="13"/>
      <c r="R230" s="9"/>
      <c r="S230" s="15"/>
      <c r="T230" s="9"/>
      <c r="U230"/>
      <c r="V230" s="8"/>
      <c r="W230" s="8"/>
    </row>
    <row r="231" spans="7:23" s="10" customFormat="1" x14ac:dyDescent="0.55000000000000004">
      <c r="G231" s="9"/>
      <c r="H231" s="14"/>
      <c r="I231"/>
      <c r="J231"/>
      <c r="K231"/>
      <c r="L231"/>
      <c r="M231"/>
      <c r="N231"/>
      <c r="O231" s="32"/>
      <c r="P231" s="13">
        <v>7000</v>
      </c>
      <c r="Q231" s="13"/>
      <c r="R231" s="9"/>
      <c r="S231" s="15"/>
      <c r="T231" s="9"/>
      <c r="U231"/>
      <c r="V231" s="8"/>
      <c r="W231" s="8"/>
    </row>
    <row r="232" spans="7:23" s="10" customFormat="1" x14ac:dyDescent="0.55000000000000004">
      <c r="G232" s="9"/>
      <c r="H232" s="7"/>
      <c r="I232"/>
      <c r="J232"/>
      <c r="K232"/>
      <c r="L232"/>
      <c r="M232"/>
      <c r="N232"/>
      <c r="O232" s="32"/>
      <c r="P232" s="13">
        <v>12500</v>
      </c>
      <c r="Q232" s="13"/>
      <c r="R232" s="9"/>
      <c r="S232" s="15"/>
      <c r="T232" s="9"/>
      <c r="U232"/>
      <c r="V232" s="8"/>
      <c r="W232" s="8"/>
    </row>
    <row r="233" spans="7:23" s="10" customFormat="1" x14ac:dyDescent="0.55000000000000004">
      <c r="G233" s="9"/>
      <c r="H233" s="7"/>
      <c r="I233"/>
      <c r="J233"/>
      <c r="K233"/>
      <c r="L233"/>
      <c r="M233"/>
      <c r="N233"/>
      <c r="O233" s="32"/>
      <c r="P233" s="13">
        <v>12500</v>
      </c>
      <c r="Q233" s="13"/>
      <c r="R233" s="9"/>
      <c r="S233" s="15"/>
      <c r="T233" s="9"/>
      <c r="U233"/>
      <c r="V233" s="8"/>
      <c r="W233" s="8"/>
    </row>
    <row r="234" spans="7:23" s="10" customFormat="1" x14ac:dyDescent="0.55000000000000004">
      <c r="G234" s="9"/>
      <c r="H234" s="7"/>
      <c r="I234"/>
      <c r="J234"/>
      <c r="K234"/>
      <c r="L234"/>
      <c r="M234"/>
      <c r="N234"/>
      <c r="O234" s="32"/>
      <c r="P234" s="13">
        <v>6000</v>
      </c>
      <c r="Q234" s="13"/>
      <c r="R234" s="9"/>
      <c r="S234" s="15"/>
      <c r="T234" s="9"/>
      <c r="U234"/>
      <c r="V234" s="8"/>
      <c r="W234" s="8"/>
    </row>
    <row r="235" spans="7:23" s="10" customFormat="1" x14ac:dyDescent="0.55000000000000004">
      <c r="G235" s="9"/>
      <c r="H235" s="7"/>
      <c r="I235"/>
      <c r="J235"/>
      <c r="K235"/>
      <c r="L235"/>
      <c r="M235"/>
      <c r="N235"/>
      <c r="O235" s="32"/>
      <c r="P235" s="13">
        <v>6000</v>
      </c>
      <c r="Q235" s="13"/>
      <c r="R235" s="9"/>
      <c r="S235" s="15"/>
      <c r="T235" s="9"/>
      <c r="U235"/>
      <c r="V235" s="8"/>
      <c r="W235" s="8"/>
    </row>
    <row r="236" spans="7:23" s="10" customFormat="1" x14ac:dyDescent="0.55000000000000004">
      <c r="G236" s="7"/>
      <c r="H236" s="7"/>
      <c r="I236"/>
      <c r="J236"/>
      <c r="K236"/>
      <c r="L236"/>
      <c r="M236"/>
      <c r="N236"/>
      <c r="O236" s="32"/>
      <c r="P236" s="13">
        <v>6000</v>
      </c>
      <c r="Q236" s="13"/>
      <c r="R236" s="9"/>
      <c r="S236" s="15"/>
      <c r="T236" s="9"/>
      <c r="U236"/>
      <c r="V236" s="8"/>
      <c r="W236" s="8"/>
    </row>
    <row r="237" spans="7:23" s="10" customFormat="1" x14ac:dyDescent="0.55000000000000004">
      <c r="G237" s="9"/>
      <c r="H237" s="7"/>
      <c r="I237"/>
      <c r="J237"/>
      <c r="K237"/>
      <c r="L237"/>
      <c r="M237"/>
      <c r="N237"/>
      <c r="O237" s="32"/>
      <c r="P237" s="13">
        <v>6000</v>
      </c>
      <c r="Q237" s="13"/>
      <c r="R237" s="9"/>
      <c r="S237" s="15"/>
      <c r="T237" s="9"/>
      <c r="U237"/>
      <c r="V237" s="8"/>
      <c r="W237" s="8"/>
    </row>
    <row r="238" spans="7:23" s="10" customFormat="1" x14ac:dyDescent="0.55000000000000004">
      <c r="G238" s="9"/>
      <c r="H238" s="7"/>
      <c r="I238"/>
      <c r="J238"/>
      <c r="K238"/>
      <c r="L238"/>
      <c r="M238"/>
      <c r="N238"/>
      <c r="O238" s="32"/>
      <c r="P238" s="13">
        <v>4750</v>
      </c>
      <c r="Q238" s="13"/>
      <c r="R238" s="9"/>
      <c r="S238" s="15"/>
      <c r="T238" s="9"/>
      <c r="U238"/>
      <c r="V238" s="8"/>
      <c r="W238" s="8"/>
    </row>
    <row r="239" spans="7:23" s="10" customFormat="1" x14ac:dyDescent="0.55000000000000004">
      <c r="G239" s="9"/>
      <c r="H239" s="7"/>
      <c r="I239"/>
      <c r="J239"/>
      <c r="K239"/>
      <c r="L239"/>
      <c r="M239"/>
      <c r="N239"/>
      <c r="O239" s="32"/>
      <c r="P239" s="13">
        <v>4750</v>
      </c>
      <c r="Q239" s="13"/>
      <c r="R239" s="9"/>
      <c r="S239" s="15"/>
      <c r="T239" s="9"/>
      <c r="U239"/>
      <c r="V239" s="8"/>
      <c r="W239" s="8"/>
    </row>
    <row r="240" spans="7:23" s="10" customFormat="1" x14ac:dyDescent="0.55000000000000004">
      <c r="G240" s="9"/>
      <c r="H240" s="7"/>
      <c r="I240"/>
      <c r="J240"/>
      <c r="K240"/>
      <c r="L240"/>
      <c r="M240"/>
      <c r="N240"/>
      <c r="O240" s="32"/>
      <c r="P240" s="13">
        <v>4750</v>
      </c>
      <c r="Q240" s="13"/>
      <c r="R240" s="9"/>
      <c r="S240" s="15"/>
      <c r="T240" s="9"/>
      <c r="U240"/>
      <c r="V240" s="8"/>
      <c r="W240" s="8"/>
    </row>
    <row r="241" spans="7:23" s="10" customFormat="1" x14ac:dyDescent="0.55000000000000004">
      <c r="G241" s="9"/>
      <c r="H241" s="7"/>
      <c r="I241"/>
      <c r="J241"/>
      <c r="K241"/>
      <c r="L241"/>
      <c r="M241"/>
      <c r="N241"/>
      <c r="O241" s="32"/>
      <c r="P241" s="13">
        <v>4750</v>
      </c>
      <c r="Q241" s="13"/>
      <c r="R241" s="9"/>
      <c r="S241" s="15"/>
      <c r="T241" s="9"/>
      <c r="U241"/>
      <c r="V241" s="8"/>
      <c r="W241" s="8"/>
    </row>
    <row r="242" spans="7:23" s="10" customFormat="1" x14ac:dyDescent="0.55000000000000004">
      <c r="G242" s="9"/>
      <c r="H242" s="7"/>
      <c r="I242"/>
      <c r="J242"/>
      <c r="K242"/>
      <c r="L242"/>
      <c r="M242"/>
      <c r="N242"/>
      <c r="O242" s="32"/>
      <c r="P242" s="13">
        <v>17000</v>
      </c>
      <c r="Q242" s="13"/>
      <c r="R242" s="9"/>
      <c r="S242" s="15"/>
      <c r="T242" s="9"/>
      <c r="U242"/>
      <c r="V242" s="8"/>
      <c r="W242" s="8"/>
    </row>
    <row r="243" spans="7:23" s="10" customFormat="1" x14ac:dyDescent="0.55000000000000004">
      <c r="G243" s="9"/>
      <c r="H243" s="7"/>
      <c r="I243"/>
      <c r="J243"/>
      <c r="K243"/>
      <c r="L243"/>
      <c r="M243"/>
      <c r="N243"/>
      <c r="O243" s="32"/>
      <c r="P243" s="13">
        <v>17000</v>
      </c>
      <c r="Q243" s="13"/>
      <c r="R243" s="9"/>
      <c r="S243" s="15"/>
      <c r="T243" s="9"/>
      <c r="U243"/>
      <c r="V243" s="8"/>
      <c r="W243" s="8"/>
    </row>
    <row r="244" spans="7:23" s="10" customFormat="1" x14ac:dyDescent="0.55000000000000004">
      <c r="G244" s="9"/>
      <c r="H244" s="7"/>
      <c r="I244"/>
      <c r="J244"/>
      <c r="K244"/>
      <c r="L244"/>
      <c r="M244"/>
      <c r="N244"/>
      <c r="O244" s="32"/>
      <c r="P244" s="13">
        <v>9000</v>
      </c>
      <c r="Q244" s="13"/>
      <c r="R244" s="9"/>
      <c r="S244" s="15"/>
      <c r="T244" s="9"/>
      <c r="U244"/>
      <c r="V244" s="8"/>
      <c r="W244" s="8"/>
    </row>
    <row r="245" spans="7:23" s="10" customFormat="1" x14ac:dyDescent="0.55000000000000004">
      <c r="G245" s="9"/>
      <c r="H245" s="7"/>
      <c r="I245"/>
      <c r="J245"/>
      <c r="K245"/>
      <c r="L245"/>
      <c r="M245"/>
      <c r="N245"/>
      <c r="O245" s="32"/>
      <c r="P245" s="13">
        <v>9000</v>
      </c>
      <c r="Q245" s="13"/>
      <c r="R245" s="9"/>
      <c r="S245" s="15"/>
      <c r="T245" s="9"/>
      <c r="U245"/>
      <c r="V245" s="8"/>
      <c r="W245" s="8"/>
    </row>
    <row r="246" spans="7:23" s="10" customFormat="1" x14ac:dyDescent="0.55000000000000004">
      <c r="G246" s="9"/>
      <c r="H246" s="7"/>
      <c r="I246"/>
      <c r="J246"/>
      <c r="K246"/>
      <c r="L246"/>
      <c r="M246"/>
      <c r="N246"/>
      <c r="O246" s="32"/>
      <c r="P246" s="13">
        <v>9000</v>
      </c>
      <c r="Q246" s="13"/>
      <c r="R246" s="9"/>
      <c r="S246" s="15"/>
      <c r="T246" s="9"/>
      <c r="U246"/>
      <c r="V246" s="8"/>
      <c r="W246" s="8"/>
    </row>
    <row r="247" spans="7:23" s="10" customFormat="1" x14ac:dyDescent="0.55000000000000004">
      <c r="G247" s="9"/>
      <c r="H247" s="7"/>
      <c r="I247"/>
      <c r="J247"/>
      <c r="K247"/>
      <c r="L247"/>
      <c r="M247"/>
      <c r="N247"/>
      <c r="O247" s="32"/>
      <c r="P247" s="13">
        <v>9000</v>
      </c>
      <c r="Q247" s="13"/>
      <c r="R247" s="9"/>
      <c r="S247" s="15"/>
      <c r="T247" s="9"/>
      <c r="U247"/>
      <c r="V247" s="8"/>
      <c r="W247" s="8"/>
    </row>
    <row r="248" spans="7:23" s="10" customFormat="1" x14ac:dyDescent="0.55000000000000004">
      <c r="G248" s="9"/>
      <c r="H248" s="7"/>
      <c r="I248"/>
      <c r="J248"/>
      <c r="K248"/>
      <c r="L248"/>
      <c r="M248"/>
      <c r="N248"/>
      <c r="O248" s="32"/>
      <c r="P248" s="13">
        <v>9000</v>
      </c>
      <c r="Q248" s="13"/>
      <c r="R248" s="9"/>
      <c r="S248" s="15"/>
      <c r="T248" s="9"/>
      <c r="U248"/>
      <c r="V248" s="8"/>
      <c r="W248" s="8"/>
    </row>
    <row r="249" spans="7:23" s="10" customFormat="1" x14ac:dyDescent="0.55000000000000004">
      <c r="G249" s="9"/>
      <c r="H249" s="7"/>
      <c r="I249"/>
      <c r="J249"/>
      <c r="K249"/>
      <c r="L249"/>
      <c r="M249"/>
      <c r="N249"/>
      <c r="O249" s="32"/>
      <c r="P249" s="13">
        <v>17000</v>
      </c>
      <c r="Q249" s="13"/>
      <c r="R249" s="28"/>
      <c r="S249" s="15"/>
      <c r="T249" s="7"/>
      <c r="U249"/>
      <c r="V249" s="8"/>
      <c r="W249" s="8"/>
    </row>
    <row r="250" spans="7:23" s="10" customFormat="1" x14ac:dyDescent="0.55000000000000004">
      <c r="G250" s="9"/>
      <c r="H250" s="7"/>
      <c r="I250"/>
      <c r="J250"/>
      <c r="K250"/>
      <c r="L250"/>
      <c r="M250"/>
      <c r="N250"/>
      <c r="O250" s="32"/>
      <c r="P250" s="13">
        <v>17000</v>
      </c>
      <c r="Q250" s="13"/>
      <c r="R250" s="28"/>
      <c r="S250" s="15"/>
      <c r="T250" s="7"/>
      <c r="U250"/>
      <c r="V250" s="8"/>
      <c r="W250" s="8"/>
    </row>
    <row r="251" spans="7:23" s="10" customFormat="1" x14ac:dyDescent="0.55000000000000004">
      <c r="G251" s="9"/>
      <c r="H251" s="7"/>
      <c r="I251" s="14"/>
      <c r="J251"/>
      <c r="K251"/>
      <c r="L251"/>
      <c r="M251"/>
      <c r="N251"/>
      <c r="O251" s="32"/>
      <c r="P251" s="13">
        <v>34000</v>
      </c>
      <c r="Q251" s="13"/>
      <c r="R251" s="28"/>
      <c r="S251"/>
      <c r="T251" s="7"/>
      <c r="U251"/>
      <c r="V251" s="8"/>
      <c r="W251" s="8"/>
    </row>
    <row r="252" spans="7:23" s="10" customFormat="1" x14ac:dyDescent="0.55000000000000004">
      <c r="G252" s="9"/>
      <c r="H252" s="7"/>
      <c r="I252"/>
      <c r="J252"/>
      <c r="K252"/>
      <c r="L252"/>
      <c r="M252"/>
      <c r="N252"/>
      <c r="O252" s="32"/>
      <c r="P252" s="13">
        <v>12500</v>
      </c>
      <c r="Q252" s="13"/>
      <c r="R252" s="18"/>
      <c r="S252" s="15"/>
      <c r="T252" s="7"/>
      <c r="U252"/>
      <c r="V252" s="8"/>
      <c r="W252" s="8"/>
    </row>
    <row r="253" spans="7:23" s="10" customFormat="1" x14ac:dyDescent="0.55000000000000004">
      <c r="G253" s="9"/>
      <c r="H253" s="7"/>
      <c r="I253"/>
      <c r="J253"/>
      <c r="K253"/>
      <c r="L253"/>
      <c r="M253"/>
      <c r="N253"/>
      <c r="O253" s="32"/>
      <c r="P253" s="13">
        <v>12500</v>
      </c>
      <c r="Q253" s="13"/>
      <c r="R253" s="18"/>
      <c r="S253" s="15"/>
      <c r="T253" s="15"/>
      <c r="U253" s="15"/>
      <c r="V253" s="8"/>
      <c r="W253" s="8"/>
    </row>
    <row r="254" spans="7:23" s="10" customFormat="1" x14ac:dyDescent="0.55000000000000004">
      <c r="G254" s="9"/>
      <c r="H254" s="7"/>
      <c r="I254"/>
      <c r="J254"/>
      <c r="K254"/>
      <c r="L254"/>
      <c r="M254"/>
      <c r="N254"/>
      <c r="O254" s="32"/>
      <c r="P254" s="13">
        <v>17000</v>
      </c>
      <c r="Q254" s="13"/>
      <c r="R254" s="18"/>
      <c r="S254" s="15"/>
      <c r="T254" s="7"/>
      <c r="U254"/>
      <c r="V254" s="8"/>
      <c r="W254" s="8"/>
    </row>
    <row r="255" spans="7:23" s="10" customFormat="1" x14ac:dyDescent="0.55000000000000004">
      <c r="G255" s="9"/>
      <c r="H255" s="7"/>
      <c r="I255"/>
      <c r="J255"/>
      <c r="K255"/>
      <c r="L255"/>
      <c r="M255"/>
      <c r="N255"/>
      <c r="O255" s="32"/>
      <c r="P255" s="13">
        <v>9900</v>
      </c>
      <c r="Q255" s="13"/>
      <c r="R255" s="28"/>
      <c r="S255" s="15"/>
      <c r="T255" s="7"/>
      <c r="U255"/>
      <c r="V255" s="8"/>
      <c r="W255" s="8"/>
    </row>
    <row r="256" spans="7:23" s="10" customFormat="1" x14ac:dyDescent="0.55000000000000004">
      <c r="G256" s="9"/>
      <c r="H256" s="7"/>
      <c r="I256"/>
      <c r="J256"/>
      <c r="K256"/>
      <c r="L256"/>
      <c r="M256"/>
      <c r="N256"/>
      <c r="O256" s="32"/>
      <c r="P256" s="13">
        <v>9900</v>
      </c>
      <c r="Q256" s="13"/>
      <c r="R256" s="28"/>
      <c r="S256" s="15"/>
      <c r="T256" s="7"/>
      <c r="U256"/>
      <c r="V256" s="8"/>
      <c r="W256" s="8"/>
    </row>
    <row r="257" spans="7:23" s="10" customFormat="1" x14ac:dyDescent="0.55000000000000004">
      <c r="G257" s="9"/>
      <c r="H257" s="7"/>
      <c r="I257"/>
      <c r="J257"/>
      <c r="K257"/>
      <c r="L257"/>
      <c r="M257"/>
      <c r="N257"/>
      <c r="O257" s="32"/>
      <c r="P257" s="13">
        <v>9900</v>
      </c>
      <c r="Q257" s="13"/>
      <c r="R257" s="17"/>
      <c r="S257" s="15"/>
      <c r="T257" s="9"/>
      <c r="U257"/>
      <c r="V257" s="8"/>
      <c r="W257" s="8"/>
    </row>
    <row r="258" spans="7:23" s="10" customFormat="1" x14ac:dyDescent="0.55000000000000004">
      <c r="G258" s="9"/>
      <c r="H258" s="7"/>
      <c r="I258"/>
      <c r="J258"/>
      <c r="K258"/>
      <c r="L258"/>
      <c r="M258"/>
      <c r="N258"/>
      <c r="O258" s="32"/>
      <c r="P258" s="13">
        <v>145000</v>
      </c>
      <c r="Q258" s="13"/>
      <c r="R258" s="17"/>
      <c r="S258"/>
      <c r="T258" s="9"/>
      <c r="U258"/>
      <c r="V258" s="8"/>
      <c r="W258" s="8"/>
    </row>
    <row r="259" spans="7:23" s="10" customFormat="1" x14ac:dyDescent="0.55000000000000004">
      <c r="G259" s="9"/>
      <c r="H259" s="7"/>
      <c r="I259"/>
      <c r="J259"/>
      <c r="K259"/>
      <c r="L259"/>
      <c r="M259"/>
      <c r="N259"/>
      <c r="O259" s="32"/>
      <c r="P259" s="13">
        <v>80000</v>
      </c>
      <c r="Q259" s="13"/>
      <c r="R259" s="17"/>
      <c r="S259"/>
      <c r="T259" s="9"/>
      <c r="U259"/>
      <c r="V259" s="8"/>
      <c r="W259" s="8"/>
    </row>
    <row r="260" spans="7:23" s="10" customFormat="1" x14ac:dyDescent="0.55000000000000004">
      <c r="G260" s="9"/>
      <c r="H260" s="14"/>
      <c r="I260"/>
      <c r="J260"/>
      <c r="K260"/>
      <c r="L260"/>
      <c r="M260"/>
      <c r="N260"/>
      <c r="O260" s="32"/>
      <c r="P260" s="13">
        <v>28500</v>
      </c>
      <c r="Q260" s="13"/>
      <c r="R260" s="9"/>
      <c r="S260" s="15"/>
      <c r="T260" s="9"/>
      <c r="U260"/>
      <c r="V260" s="8"/>
      <c r="W260" s="8"/>
    </row>
    <row r="261" spans="7:23" s="10" customFormat="1" x14ac:dyDescent="0.55000000000000004">
      <c r="G261" s="9"/>
      <c r="H261" s="7"/>
      <c r="I261"/>
      <c r="J261"/>
      <c r="K261"/>
      <c r="L261"/>
      <c r="M261"/>
      <c r="N261"/>
      <c r="O261" s="32"/>
      <c r="P261" s="13">
        <v>25000</v>
      </c>
      <c r="Q261" s="13"/>
      <c r="R261" s="9"/>
      <c r="S261" s="15"/>
      <c r="T261" s="9"/>
      <c r="U261"/>
      <c r="V261" s="8"/>
      <c r="W261" s="8"/>
    </row>
    <row r="262" spans="7:23" s="10" customFormat="1" x14ac:dyDescent="0.55000000000000004">
      <c r="G262" s="9"/>
      <c r="H262" s="14"/>
      <c r="I262"/>
      <c r="J262"/>
      <c r="K262"/>
      <c r="L262"/>
      <c r="M262"/>
      <c r="N262"/>
      <c r="O262" s="32"/>
      <c r="P262" s="13">
        <v>56000</v>
      </c>
      <c r="Q262" s="13"/>
      <c r="R262" s="9"/>
      <c r="S262" s="15"/>
      <c r="T262" s="9"/>
      <c r="U262"/>
      <c r="V262" s="8"/>
      <c r="W262" s="8"/>
    </row>
    <row r="263" spans="7:23" s="10" customFormat="1" x14ac:dyDescent="0.55000000000000004">
      <c r="G263" s="25"/>
      <c r="H263" s="1"/>
      <c r="I263" s="26"/>
      <c r="J263"/>
      <c r="K263"/>
      <c r="L263"/>
      <c r="M263"/>
      <c r="N263"/>
      <c r="O263" s="32"/>
      <c r="P263">
        <v>95000</v>
      </c>
      <c r="Q263" s="8"/>
      <c r="R263" s="18"/>
      <c r="S263"/>
      <c r="T263" s="7"/>
      <c r="U263"/>
      <c r="V263" s="8"/>
      <c r="W263" s="8"/>
    </row>
    <row r="264" spans="7:23" s="10" customFormat="1" x14ac:dyDescent="0.55000000000000004">
      <c r="G264" s="25"/>
      <c r="H264" s="1"/>
      <c r="I264" s="26"/>
      <c r="J264"/>
      <c r="K264"/>
      <c r="L264"/>
      <c r="M264"/>
      <c r="N264"/>
      <c r="O264" s="32"/>
      <c r="P264">
        <v>90000</v>
      </c>
      <c r="Q264" s="8"/>
      <c r="R264" s="18"/>
      <c r="S264"/>
      <c r="T264" s="7"/>
      <c r="U264"/>
      <c r="V264" s="8"/>
      <c r="W264" s="8"/>
    </row>
    <row r="265" spans="7:23" s="10" customFormat="1" x14ac:dyDescent="0.55000000000000004">
      <c r="G265" s="9"/>
      <c r="H265" s="14"/>
      <c r="I265"/>
      <c r="J265"/>
      <c r="K265"/>
      <c r="L265"/>
      <c r="M265"/>
      <c r="N265"/>
      <c r="O265" s="32"/>
      <c r="P265" s="13">
        <v>35000</v>
      </c>
      <c r="Q265" s="13"/>
      <c r="R265" s="18"/>
      <c r="S265" s="15"/>
      <c r="T265" s="7"/>
      <c r="U265"/>
      <c r="V265" s="8"/>
      <c r="W265" s="8"/>
    </row>
    <row r="266" spans="7:23" s="10" customFormat="1" x14ac:dyDescent="0.55000000000000004">
      <c r="G266" s="9"/>
      <c r="H266" s="7"/>
      <c r="I266"/>
      <c r="J266"/>
      <c r="K266"/>
      <c r="L266"/>
      <c r="M266"/>
      <c r="N266"/>
      <c r="O266" s="32"/>
      <c r="P266" s="13"/>
      <c r="Q266" s="13"/>
      <c r="R266" s="18"/>
      <c r="S266" s="15"/>
      <c r="T266" s="7"/>
      <c r="U266"/>
      <c r="V266" s="8"/>
      <c r="W266" s="8"/>
    </row>
    <row r="267" spans="7:23" s="10" customFormat="1" x14ac:dyDescent="0.55000000000000004">
      <c r="G267" s="9"/>
      <c r="H267" s="14"/>
      <c r="I267"/>
      <c r="J267"/>
      <c r="K267"/>
      <c r="L267"/>
      <c r="M267"/>
      <c r="N267"/>
      <c r="O267" s="32"/>
      <c r="P267" s="13">
        <v>180000</v>
      </c>
      <c r="Q267" s="13"/>
      <c r="R267" s="18"/>
      <c r="S267" s="15"/>
      <c r="T267" s="7"/>
      <c r="U267"/>
      <c r="V267" s="8"/>
      <c r="W267" s="8"/>
    </row>
    <row r="268" spans="7:23" s="10" customFormat="1" x14ac:dyDescent="0.55000000000000004">
      <c r="G268" s="9"/>
      <c r="H268" s="14"/>
      <c r="I268"/>
      <c r="J268"/>
      <c r="K268"/>
      <c r="L268"/>
      <c r="M268"/>
      <c r="N268"/>
      <c r="O268" s="32"/>
      <c r="P268" s="13">
        <v>38000</v>
      </c>
      <c r="Q268" s="13"/>
      <c r="R268" s="18"/>
      <c r="S268" s="15"/>
      <c r="T268" s="7"/>
      <c r="U268"/>
      <c r="V268" s="8"/>
      <c r="W268" s="8"/>
    </row>
    <row r="269" spans="7:23" s="10" customFormat="1" x14ac:dyDescent="0.55000000000000004">
      <c r="G269" s="9"/>
      <c r="H269" s="14"/>
      <c r="I269"/>
      <c r="J269"/>
      <c r="K269"/>
      <c r="L269"/>
      <c r="M269"/>
      <c r="N269"/>
      <c r="O269" s="32"/>
      <c r="P269" s="13">
        <v>55000</v>
      </c>
      <c r="Q269" s="13"/>
      <c r="R269" s="18"/>
      <c r="S269" s="15"/>
      <c r="T269" s="7"/>
      <c r="U269"/>
      <c r="V269" s="8"/>
      <c r="W269" s="8"/>
    </row>
    <row r="270" spans="7:23" s="10" customFormat="1" x14ac:dyDescent="0.55000000000000004">
      <c r="G270" s="9"/>
      <c r="H270" s="14"/>
      <c r="I270"/>
      <c r="J270"/>
      <c r="K270"/>
      <c r="L270"/>
      <c r="M270"/>
      <c r="N270"/>
      <c r="O270" s="32"/>
      <c r="P270" s="13">
        <v>72000</v>
      </c>
      <c r="Q270" s="13"/>
      <c r="R270" s="18"/>
      <c r="S270" s="15"/>
      <c r="T270" s="7"/>
      <c r="U270"/>
      <c r="V270" s="8"/>
      <c r="W270" s="8"/>
    </row>
    <row r="271" spans="7:23" s="10" customFormat="1" x14ac:dyDescent="0.55000000000000004">
      <c r="G271" s="9"/>
      <c r="H271" s="14"/>
      <c r="I271"/>
      <c r="J271"/>
      <c r="K271"/>
      <c r="L271"/>
      <c r="M271"/>
      <c r="N271"/>
      <c r="O271" s="32"/>
      <c r="P271" s="13">
        <v>20000</v>
      </c>
      <c r="Q271" s="13"/>
      <c r="R271" s="18"/>
      <c r="S271" s="15"/>
      <c r="T271" s="7"/>
      <c r="U271"/>
      <c r="V271" s="8"/>
      <c r="W271" s="8"/>
    </row>
    <row r="272" spans="7:23" s="10" customFormat="1" x14ac:dyDescent="0.55000000000000004">
      <c r="G272" s="9"/>
      <c r="H272" s="7"/>
      <c r="I272"/>
      <c r="J272"/>
      <c r="K272"/>
      <c r="L272"/>
      <c r="M272"/>
      <c r="N272"/>
      <c r="O272" s="32"/>
      <c r="P272" s="13">
        <v>100000</v>
      </c>
      <c r="Q272" s="13"/>
      <c r="R272" s="18"/>
      <c r="S272" s="15"/>
      <c r="T272" s="7"/>
      <c r="U272"/>
      <c r="V272" s="8"/>
      <c r="W272" s="8"/>
    </row>
    <row r="273" spans="7:23" s="10" customFormat="1" x14ac:dyDescent="0.55000000000000004">
      <c r="G273" s="9"/>
      <c r="H273" s="7"/>
      <c r="I273"/>
      <c r="J273"/>
      <c r="K273"/>
      <c r="L273"/>
      <c r="M273"/>
      <c r="N273"/>
      <c r="O273" s="32"/>
      <c r="P273" s="13"/>
      <c r="Q273" s="13"/>
      <c r="R273" s="18"/>
      <c r="S273" s="15"/>
      <c r="T273" s="7"/>
      <c r="U273"/>
      <c r="V273" s="8"/>
      <c r="W273" s="8"/>
    </row>
    <row r="274" spans="7:23" s="10" customFormat="1" x14ac:dyDescent="0.55000000000000004">
      <c r="G274" s="9"/>
      <c r="H274" s="7"/>
      <c r="I274"/>
      <c r="J274"/>
      <c r="K274"/>
      <c r="L274"/>
      <c r="M274"/>
      <c r="N274"/>
      <c r="O274" s="32"/>
      <c r="P274" s="13"/>
      <c r="Q274" s="13"/>
      <c r="R274" s="18"/>
      <c r="S274" s="15"/>
      <c r="T274" s="7"/>
      <c r="U274"/>
      <c r="V274" s="8"/>
      <c r="W274" s="8"/>
    </row>
    <row r="275" spans="7:23" s="10" customFormat="1" x14ac:dyDescent="0.55000000000000004">
      <c r="G275" s="9"/>
      <c r="H275" s="7"/>
      <c r="I275"/>
      <c r="J275"/>
      <c r="K275"/>
      <c r="L275"/>
      <c r="M275"/>
      <c r="N275"/>
      <c r="O275" s="32"/>
      <c r="P275" s="13">
        <v>39000</v>
      </c>
      <c r="Q275" s="13"/>
      <c r="R275" s="18"/>
      <c r="S275" s="15"/>
      <c r="T275" s="7"/>
      <c r="U275"/>
      <c r="V275" s="8"/>
      <c r="W275" s="8"/>
    </row>
    <row r="276" spans="7:23" s="10" customFormat="1" x14ac:dyDescent="0.55000000000000004">
      <c r="G276" s="9"/>
      <c r="H276" s="7"/>
      <c r="I276"/>
      <c r="J276"/>
      <c r="K276"/>
      <c r="L276"/>
      <c r="M276"/>
      <c r="N276"/>
      <c r="O276" s="32"/>
      <c r="P276" s="13">
        <v>9500</v>
      </c>
      <c r="Q276" s="13"/>
      <c r="R276" s="18"/>
      <c r="S276" s="15"/>
      <c r="T276" s="7"/>
      <c r="U276"/>
      <c r="V276" s="8"/>
      <c r="W276" s="8"/>
    </row>
    <row r="277" spans="7:23" s="10" customFormat="1" x14ac:dyDescent="0.55000000000000004">
      <c r="G277" s="9"/>
      <c r="H277"/>
      <c r="I277"/>
      <c r="J277"/>
      <c r="K277"/>
      <c r="L277"/>
      <c r="M277"/>
      <c r="N277"/>
      <c r="O277" s="32"/>
      <c r="P277"/>
      <c r="Q277" s="8"/>
      <c r="R277" s="18"/>
      <c r="S277"/>
      <c r="T277" s="7"/>
      <c r="U277" s="13"/>
      <c r="V277" s="8"/>
      <c r="W277" s="8"/>
    </row>
    <row r="278" spans="7:23" s="10" customFormat="1" x14ac:dyDescent="0.55000000000000004">
      <c r="G278" s="9"/>
      <c r="H278" s="7"/>
      <c r="I278"/>
      <c r="J278"/>
      <c r="K278"/>
      <c r="L278"/>
      <c r="M278"/>
      <c r="N278"/>
      <c r="O278" s="32"/>
      <c r="P278" s="13">
        <v>5100</v>
      </c>
      <c r="Q278" s="13"/>
      <c r="R278" s="18"/>
      <c r="S278" s="15"/>
      <c r="T278" s="7"/>
      <c r="U278"/>
      <c r="V278" s="8"/>
      <c r="W278" s="8"/>
    </row>
    <row r="279" spans="7:23" s="10" customFormat="1" x14ac:dyDescent="0.55000000000000004">
      <c r="G279" s="9"/>
      <c r="H279" s="7"/>
      <c r="I279"/>
      <c r="J279"/>
      <c r="K279"/>
      <c r="L279"/>
      <c r="M279"/>
      <c r="N279"/>
      <c r="O279" s="32"/>
      <c r="P279" s="13">
        <v>5100</v>
      </c>
      <c r="Q279" s="13"/>
      <c r="R279" s="18"/>
      <c r="S279" s="15"/>
      <c r="T279" s="9"/>
      <c r="U279"/>
      <c r="V279" s="8"/>
      <c r="W279" s="8"/>
    </row>
    <row r="280" spans="7:23" s="10" customFormat="1" x14ac:dyDescent="0.55000000000000004">
      <c r="G280" s="9"/>
      <c r="H280" s="7"/>
      <c r="I280"/>
      <c r="J280"/>
      <c r="K280"/>
      <c r="L280"/>
      <c r="M280"/>
      <c r="N280"/>
      <c r="O280" s="32"/>
      <c r="P280" s="13">
        <v>5100</v>
      </c>
      <c r="Q280" s="13"/>
      <c r="R280" s="18"/>
      <c r="S280" s="15"/>
      <c r="T280" s="9"/>
      <c r="U280"/>
      <c r="V280" s="8"/>
      <c r="W280" s="8"/>
    </row>
    <row r="281" spans="7:23" s="10" customFormat="1" x14ac:dyDescent="0.55000000000000004">
      <c r="G281" s="9"/>
      <c r="H281" s="7"/>
      <c r="I281"/>
      <c r="J281"/>
      <c r="K281"/>
      <c r="L281"/>
      <c r="M281"/>
      <c r="N281"/>
      <c r="O281" s="32"/>
      <c r="P281" s="13">
        <v>4700</v>
      </c>
      <c r="Q281" s="13"/>
      <c r="R281" s="18"/>
      <c r="S281" s="15"/>
      <c r="T281" s="9"/>
      <c r="U281"/>
      <c r="V281" s="8"/>
      <c r="W281" s="8"/>
    </row>
    <row r="282" spans="7:23" s="10" customFormat="1" x14ac:dyDescent="0.55000000000000004">
      <c r="G282" s="9"/>
      <c r="H282" s="7"/>
      <c r="I282"/>
      <c r="J282"/>
      <c r="K282"/>
      <c r="L282"/>
      <c r="M282"/>
      <c r="N282"/>
      <c r="O282" s="32"/>
      <c r="P282" s="13">
        <v>4700</v>
      </c>
      <c r="Q282" s="13"/>
      <c r="R282" s="18"/>
      <c r="S282" s="15"/>
      <c r="T282" s="9"/>
      <c r="U282"/>
      <c r="V282" s="8"/>
      <c r="W282" s="8"/>
    </row>
    <row r="283" spans="7:23" s="10" customFormat="1" x14ac:dyDescent="0.55000000000000004">
      <c r="G283" s="9"/>
      <c r="H283" s="7"/>
      <c r="I283"/>
      <c r="J283"/>
      <c r="K283"/>
      <c r="L283"/>
      <c r="M283"/>
      <c r="N283"/>
      <c r="O283" s="32"/>
      <c r="P283" s="13">
        <v>4200</v>
      </c>
      <c r="Q283" s="13"/>
      <c r="R283" s="9"/>
      <c r="S283" s="15"/>
      <c r="T283" s="9"/>
      <c r="U283"/>
      <c r="V283" s="8"/>
      <c r="W283" s="8"/>
    </row>
    <row r="284" spans="7:23" s="10" customFormat="1" x14ac:dyDescent="0.55000000000000004">
      <c r="G284" s="9"/>
      <c r="H284" s="7"/>
      <c r="I284"/>
      <c r="J284"/>
      <c r="K284"/>
      <c r="L284"/>
      <c r="M284"/>
      <c r="N284"/>
      <c r="O284" s="32"/>
      <c r="P284" s="13">
        <v>4200</v>
      </c>
      <c r="Q284" s="13"/>
      <c r="R284" s="9"/>
      <c r="S284" s="15"/>
      <c r="T284" s="9"/>
      <c r="U284"/>
      <c r="V284" s="8"/>
      <c r="W284" s="8"/>
    </row>
    <row r="285" spans="7:23" s="10" customFormat="1" x14ac:dyDescent="0.55000000000000004">
      <c r="G285" s="9"/>
      <c r="H285" s="7"/>
      <c r="I285"/>
      <c r="J285"/>
      <c r="K285"/>
      <c r="L285"/>
      <c r="M285"/>
      <c r="N285"/>
      <c r="O285" s="32"/>
      <c r="P285" s="13">
        <v>4200</v>
      </c>
      <c r="Q285" s="13"/>
      <c r="R285" s="9"/>
      <c r="S285" s="15"/>
      <c r="T285" s="9"/>
      <c r="U285"/>
      <c r="V285" s="8"/>
      <c r="W285" s="8"/>
    </row>
    <row r="286" spans="7:23" s="10" customFormat="1" x14ac:dyDescent="0.55000000000000004">
      <c r="G286" s="9"/>
      <c r="H286" s="7"/>
      <c r="I286" s="14"/>
      <c r="J286"/>
      <c r="K286"/>
      <c r="L286"/>
      <c r="M286"/>
      <c r="N286"/>
      <c r="O286" s="32"/>
      <c r="P286" s="13">
        <v>7200</v>
      </c>
      <c r="Q286" s="13"/>
      <c r="R286" s="9"/>
      <c r="S286" s="15"/>
      <c r="T286" s="9"/>
      <c r="U286"/>
      <c r="V286" s="8"/>
      <c r="W286" s="8"/>
    </row>
    <row r="287" spans="7:23" s="10" customFormat="1" x14ac:dyDescent="0.55000000000000004">
      <c r="G287" s="9"/>
      <c r="H287" s="7"/>
      <c r="I287"/>
      <c r="J287"/>
      <c r="K287"/>
      <c r="L287"/>
      <c r="M287"/>
      <c r="N287"/>
      <c r="O287" s="32"/>
      <c r="P287" s="13">
        <v>7200</v>
      </c>
      <c r="Q287" s="13"/>
      <c r="R287" s="9"/>
      <c r="S287" s="15"/>
      <c r="T287" s="9"/>
      <c r="U287"/>
      <c r="V287" s="8"/>
      <c r="W287" s="8"/>
    </row>
    <row r="288" spans="7:23" s="10" customFormat="1" x14ac:dyDescent="0.55000000000000004">
      <c r="G288" s="9"/>
      <c r="H288" s="7"/>
      <c r="I288"/>
      <c r="J288"/>
      <c r="K288"/>
      <c r="L288"/>
      <c r="M288"/>
      <c r="N288"/>
      <c r="O288" s="32"/>
      <c r="P288" s="13">
        <v>7200</v>
      </c>
      <c r="Q288" s="13"/>
      <c r="R288" s="9"/>
      <c r="S288" s="15"/>
      <c r="T288" s="9"/>
      <c r="U288"/>
      <c r="V288" s="8"/>
      <c r="W288" s="8"/>
    </row>
    <row r="289" spans="7:23" s="10" customFormat="1" x14ac:dyDescent="0.55000000000000004">
      <c r="G289" s="9"/>
      <c r="H289" s="7"/>
      <c r="I289" s="14"/>
      <c r="J289"/>
      <c r="K289"/>
      <c r="L289"/>
      <c r="M289"/>
      <c r="N289"/>
      <c r="O289" s="32"/>
      <c r="P289" s="13">
        <v>6500</v>
      </c>
      <c r="Q289" s="13"/>
      <c r="R289" s="9"/>
      <c r="S289" s="15"/>
      <c r="T289" s="9"/>
      <c r="U289"/>
      <c r="V289" s="8"/>
      <c r="W289" s="8"/>
    </row>
    <row r="290" spans="7:23" s="10" customFormat="1" x14ac:dyDescent="0.55000000000000004">
      <c r="G290" s="9"/>
      <c r="H290" s="7"/>
      <c r="I290"/>
      <c r="J290"/>
      <c r="K290"/>
      <c r="L290"/>
      <c r="M290"/>
      <c r="N290"/>
      <c r="O290" s="32"/>
      <c r="P290" s="13">
        <v>6500</v>
      </c>
      <c r="Q290" s="13"/>
      <c r="R290" s="9"/>
      <c r="S290" s="15"/>
      <c r="T290" s="9"/>
      <c r="U290"/>
      <c r="V290" s="8"/>
      <c r="W290" s="8"/>
    </row>
    <row r="291" spans="7:23" s="10" customFormat="1" x14ac:dyDescent="0.55000000000000004">
      <c r="G291" s="9"/>
      <c r="H291" s="7"/>
      <c r="I291"/>
      <c r="J291"/>
      <c r="K291"/>
      <c r="L291"/>
      <c r="M291"/>
      <c r="N291"/>
      <c r="O291" s="32"/>
      <c r="P291" s="13">
        <v>6500</v>
      </c>
      <c r="Q291" s="13"/>
      <c r="R291" s="9"/>
      <c r="S291" s="15"/>
      <c r="T291" s="9"/>
      <c r="U291"/>
      <c r="V291" s="8"/>
      <c r="W291" s="8"/>
    </row>
    <row r="292" spans="7:23" s="10" customFormat="1" x14ac:dyDescent="0.55000000000000004">
      <c r="G292" s="9"/>
      <c r="H292" s="7"/>
      <c r="I292"/>
      <c r="J292"/>
      <c r="K292"/>
      <c r="L292"/>
      <c r="M292"/>
      <c r="N292"/>
      <c r="O292" s="32"/>
      <c r="P292" s="13">
        <v>6500</v>
      </c>
      <c r="Q292" s="13"/>
      <c r="R292" s="9"/>
      <c r="S292" s="15"/>
      <c r="T292" s="9"/>
      <c r="U292"/>
      <c r="V292" s="8"/>
      <c r="W292" s="8"/>
    </row>
    <row r="293" spans="7:23" s="10" customFormat="1" x14ac:dyDescent="0.55000000000000004">
      <c r="G293" s="9"/>
      <c r="H293" s="7"/>
      <c r="I293"/>
      <c r="J293"/>
      <c r="K293"/>
      <c r="L293"/>
      <c r="M293"/>
      <c r="N293"/>
      <c r="O293" s="32"/>
      <c r="P293" s="13">
        <v>6500</v>
      </c>
      <c r="Q293" s="13"/>
      <c r="R293" s="9"/>
      <c r="S293" s="15"/>
      <c r="T293" s="9"/>
      <c r="U293"/>
      <c r="V293" s="8"/>
      <c r="W293" s="8"/>
    </row>
    <row r="294" spans="7:23" s="10" customFormat="1" x14ac:dyDescent="0.55000000000000004">
      <c r="G294" s="9"/>
      <c r="H294" s="7"/>
      <c r="I294" s="14"/>
      <c r="J294"/>
      <c r="K294"/>
      <c r="L294"/>
      <c r="M294"/>
      <c r="N294"/>
      <c r="O294" s="32"/>
      <c r="P294" s="13">
        <v>6000</v>
      </c>
      <c r="Q294" s="13"/>
      <c r="R294" s="9"/>
      <c r="S294" s="15"/>
      <c r="T294" s="9"/>
      <c r="U294"/>
      <c r="V294" s="8"/>
      <c r="W294" s="8"/>
    </row>
    <row r="295" spans="7:23" s="10" customFormat="1" x14ac:dyDescent="0.55000000000000004">
      <c r="G295" s="9"/>
      <c r="H295" s="7"/>
      <c r="I295"/>
      <c r="J295"/>
      <c r="K295"/>
      <c r="L295"/>
      <c r="M295"/>
      <c r="N295"/>
      <c r="O295" s="32"/>
      <c r="P295" s="13">
        <v>6000</v>
      </c>
      <c r="Q295" s="13"/>
      <c r="R295" s="9"/>
      <c r="S295" s="15"/>
      <c r="T295" s="9"/>
      <c r="U295"/>
      <c r="V295" s="8"/>
      <c r="W295" s="8"/>
    </row>
    <row r="296" spans="7:23" s="10" customFormat="1" x14ac:dyDescent="0.55000000000000004">
      <c r="G296" s="9"/>
      <c r="H296"/>
      <c r="I296"/>
      <c r="J296" s="7"/>
      <c r="K296"/>
      <c r="L296"/>
      <c r="M296"/>
      <c r="N296"/>
      <c r="O296" s="32"/>
      <c r="P296"/>
      <c r="Q296" s="8"/>
      <c r="R296" s="9"/>
      <c r="S296"/>
      <c r="T296" s="9"/>
      <c r="U296"/>
      <c r="V296"/>
      <c r="W296" s="8"/>
    </row>
    <row r="297" spans="7:23" s="10" customFormat="1" x14ac:dyDescent="0.55000000000000004">
      <c r="G297" s="9"/>
      <c r="H297" s="7"/>
      <c r="I297"/>
      <c r="J297"/>
      <c r="K297"/>
      <c r="L297"/>
      <c r="M297"/>
      <c r="N297"/>
      <c r="O297" s="32"/>
      <c r="P297" s="13">
        <v>12000</v>
      </c>
      <c r="Q297" s="13"/>
      <c r="R297" s="9"/>
      <c r="S297" s="15"/>
      <c r="T297" s="9"/>
      <c r="U297"/>
      <c r="V297" s="8"/>
      <c r="W297" s="8"/>
    </row>
    <row r="298" spans="7:23" s="10" customFormat="1" x14ac:dyDescent="0.55000000000000004">
      <c r="G298" s="9"/>
      <c r="H298" s="7"/>
      <c r="I298" s="14"/>
      <c r="J298"/>
      <c r="K298"/>
      <c r="L298"/>
      <c r="M298"/>
      <c r="N298"/>
      <c r="O298" s="32"/>
      <c r="P298" s="13">
        <v>29000</v>
      </c>
      <c r="Q298" s="13"/>
      <c r="R298" s="17"/>
      <c r="S298"/>
      <c r="T298" s="9"/>
      <c r="U298"/>
      <c r="V298" s="8"/>
      <c r="W298" s="8"/>
    </row>
    <row r="299" spans="7:23" s="10" customFormat="1" x14ac:dyDescent="0.55000000000000004">
      <c r="G299" s="9"/>
      <c r="H299" s="7"/>
      <c r="I299"/>
      <c r="J299"/>
      <c r="K299"/>
      <c r="L299"/>
      <c r="M299"/>
      <c r="N299"/>
      <c r="O299" s="32"/>
      <c r="P299" s="13">
        <v>34000</v>
      </c>
      <c r="Q299" s="13"/>
      <c r="R299" s="17"/>
      <c r="S299"/>
      <c r="T299" s="9"/>
      <c r="U299"/>
      <c r="V299" s="8"/>
      <c r="W299" s="8"/>
    </row>
    <row r="300" spans="7:23" s="10" customFormat="1" x14ac:dyDescent="0.55000000000000004">
      <c r="G300" s="9"/>
      <c r="H300" s="7"/>
      <c r="I300"/>
      <c r="J300"/>
      <c r="K300"/>
      <c r="L300"/>
      <c r="M300"/>
      <c r="N300"/>
      <c r="O300" s="32"/>
      <c r="P300" s="13">
        <v>69000</v>
      </c>
      <c r="Q300" s="13"/>
      <c r="R300" s="17"/>
      <c r="S300" s="15"/>
      <c r="T300" s="9"/>
      <c r="U300"/>
      <c r="V300" s="8"/>
      <c r="W300" s="8"/>
    </row>
    <row r="301" spans="7:23" s="10" customFormat="1" x14ac:dyDescent="0.55000000000000004">
      <c r="G301" s="9"/>
      <c r="H301" s="7"/>
      <c r="I301"/>
      <c r="J301"/>
      <c r="K301"/>
      <c r="L301"/>
      <c r="M301"/>
      <c r="N301"/>
      <c r="O301" s="32"/>
      <c r="P301" s="13"/>
      <c r="Q301" s="13"/>
      <c r="R301" s="9"/>
      <c r="S301" s="15"/>
      <c r="T301" s="9"/>
      <c r="U301"/>
      <c r="V301" s="8"/>
      <c r="W301" s="8"/>
    </row>
    <row r="302" spans="7:23" s="10" customFormat="1" x14ac:dyDescent="0.55000000000000004">
      <c r="G302" s="9"/>
      <c r="H302" s="7"/>
      <c r="I302"/>
      <c r="J302"/>
      <c r="K302"/>
      <c r="L302"/>
      <c r="M302"/>
      <c r="N302"/>
      <c r="O302" s="32"/>
      <c r="P302" s="13">
        <v>25000</v>
      </c>
      <c r="Q302" s="13"/>
      <c r="R302" s="9"/>
      <c r="S302" s="15"/>
      <c r="T302" s="9"/>
      <c r="U302"/>
      <c r="V302" s="8"/>
      <c r="W302" s="8"/>
    </row>
    <row r="303" spans="7:23" s="10" customFormat="1" x14ac:dyDescent="0.55000000000000004">
      <c r="G303" s="9"/>
      <c r="H303" s="7"/>
      <c r="I303"/>
      <c r="J303"/>
      <c r="K303"/>
      <c r="L303"/>
      <c r="M303"/>
      <c r="N303"/>
      <c r="O303" s="32"/>
      <c r="P303" s="13">
        <v>25000</v>
      </c>
      <c r="Q303" s="13"/>
      <c r="R303" s="9"/>
      <c r="S303" s="15"/>
      <c r="T303" s="9"/>
      <c r="U303"/>
      <c r="V303" s="8"/>
      <c r="W303" s="8"/>
    </row>
    <row r="304" spans="7:23" s="10" customFormat="1" x14ac:dyDescent="0.55000000000000004">
      <c r="G304" s="9"/>
      <c r="H304" s="7"/>
      <c r="I304"/>
      <c r="J304"/>
      <c r="K304"/>
      <c r="L304"/>
      <c r="M304"/>
      <c r="N304"/>
      <c r="O304" s="32"/>
      <c r="P304" s="13">
        <v>25000</v>
      </c>
      <c r="Q304" s="13"/>
      <c r="R304" s="9"/>
      <c r="S304" s="15"/>
      <c r="T304" s="9"/>
      <c r="U304"/>
      <c r="V304" s="8"/>
      <c r="W304" s="8"/>
    </row>
    <row r="305" spans="7:23" s="10" customFormat="1" x14ac:dyDescent="0.55000000000000004">
      <c r="G305" s="9"/>
      <c r="H305" s="7"/>
      <c r="I305"/>
      <c r="J305"/>
      <c r="K305"/>
      <c r="L305"/>
      <c r="M305"/>
      <c r="N305"/>
      <c r="O305" s="32"/>
      <c r="P305" s="13">
        <v>25000</v>
      </c>
      <c r="Q305" s="13"/>
      <c r="R305" s="9"/>
      <c r="S305" s="15"/>
      <c r="T305" s="9"/>
      <c r="U305"/>
      <c r="V305" s="8"/>
      <c r="W305" s="8"/>
    </row>
    <row r="306" spans="7:23" s="10" customFormat="1" x14ac:dyDescent="0.55000000000000004">
      <c r="G306" s="9"/>
      <c r="H306" s="7"/>
      <c r="I306"/>
      <c r="J306"/>
      <c r="K306"/>
      <c r="L306"/>
      <c r="M306"/>
      <c r="N306"/>
      <c r="O306" s="32"/>
      <c r="P306" s="13">
        <v>22000</v>
      </c>
      <c r="Q306" s="13"/>
      <c r="R306" s="17"/>
      <c r="S306"/>
      <c r="T306" s="9"/>
      <c r="U306"/>
      <c r="V306" s="8"/>
      <c r="W306" s="8"/>
    </row>
    <row r="307" spans="7:23" s="10" customFormat="1" x14ac:dyDescent="0.55000000000000004">
      <c r="G307" s="9"/>
      <c r="H307" s="7"/>
      <c r="I307"/>
      <c r="J307"/>
      <c r="K307"/>
      <c r="L307"/>
      <c r="M307"/>
      <c r="N307"/>
      <c r="O307" s="32"/>
      <c r="P307" s="13">
        <v>22000</v>
      </c>
      <c r="Q307" s="13"/>
      <c r="R307" s="17"/>
      <c r="S307"/>
      <c r="T307" s="9"/>
      <c r="U307"/>
      <c r="V307" s="8"/>
      <c r="W307" s="8"/>
    </row>
    <row r="308" spans="7:23" s="10" customFormat="1" x14ac:dyDescent="0.55000000000000004">
      <c r="G308" s="9"/>
      <c r="H308" s="7"/>
      <c r="I308"/>
      <c r="J308"/>
      <c r="K308"/>
      <c r="L308"/>
      <c r="M308"/>
      <c r="N308"/>
      <c r="O308" s="32"/>
      <c r="P308" s="13">
        <v>22000</v>
      </c>
      <c r="Q308" s="13"/>
      <c r="R308" s="17"/>
      <c r="S308"/>
      <c r="T308" s="9"/>
      <c r="U308"/>
      <c r="V308" s="8"/>
      <c r="W308" s="8"/>
    </row>
    <row r="309" spans="7:23" s="10" customFormat="1" x14ac:dyDescent="0.55000000000000004">
      <c r="G309" s="9"/>
      <c r="H309" s="7"/>
      <c r="I309"/>
      <c r="J309"/>
      <c r="K309"/>
      <c r="L309"/>
      <c r="M309"/>
      <c r="N309"/>
      <c r="O309" s="32"/>
      <c r="P309" s="13">
        <v>22000</v>
      </c>
      <c r="Q309" s="13"/>
      <c r="R309" s="28"/>
      <c r="S309"/>
      <c r="T309" s="9"/>
      <c r="U309"/>
      <c r="V309" s="8"/>
      <c r="W309" s="8"/>
    </row>
    <row r="310" spans="7:23" s="10" customFormat="1" x14ac:dyDescent="0.55000000000000004">
      <c r="G310" s="9"/>
      <c r="H310" s="7"/>
      <c r="I310"/>
      <c r="J310"/>
      <c r="K310"/>
      <c r="L310"/>
      <c r="M310"/>
      <c r="N310"/>
      <c r="O310" s="32"/>
      <c r="P310" s="13">
        <v>22000</v>
      </c>
      <c r="Q310" s="13"/>
      <c r="R310" s="17"/>
      <c r="S310"/>
      <c r="T310" s="9"/>
      <c r="U310"/>
      <c r="V310" s="8"/>
      <c r="W310" s="8"/>
    </row>
    <row r="311" spans="7:23" s="10" customFormat="1" x14ac:dyDescent="0.55000000000000004">
      <c r="G311" s="9"/>
      <c r="H311" s="7"/>
      <c r="I311"/>
      <c r="J311"/>
      <c r="K311"/>
      <c r="L311"/>
      <c r="M311"/>
      <c r="N311"/>
      <c r="O311" s="32"/>
      <c r="P311" s="13">
        <v>22000</v>
      </c>
      <c r="Q311" s="13"/>
      <c r="R311" s="17"/>
      <c r="S311"/>
      <c r="T311" s="9"/>
      <c r="U311"/>
      <c r="V311" s="8"/>
      <c r="W311" s="8"/>
    </row>
    <row r="312" spans="7:23" s="10" customFormat="1" x14ac:dyDescent="0.55000000000000004">
      <c r="G312" s="9"/>
      <c r="H312"/>
      <c r="I312"/>
      <c r="J312"/>
      <c r="K312"/>
      <c r="L312"/>
      <c r="M312"/>
      <c r="N312"/>
      <c r="O312" s="32"/>
      <c r="P312"/>
      <c r="Q312" s="8"/>
      <c r="R312" s="9"/>
      <c r="S312"/>
      <c r="T312" s="9"/>
      <c r="U312" s="13"/>
      <c r="V312" s="8"/>
      <c r="W312" s="8"/>
    </row>
    <row r="313" spans="7:23" s="10" customFormat="1" x14ac:dyDescent="0.55000000000000004">
      <c r="G313" s="9"/>
      <c r="H313"/>
      <c r="I313"/>
      <c r="J313"/>
      <c r="K313"/>
      <c r="L313"/>
      <c r="M313"/>
      <c r="N313"/>
      <c r="O313" s="32"/>
      <c r="P313"/>
      <c r="Q313" s="8"/>
      <c r="R313" s="9"/>
      <c r="S313"/>
      <c r="T313" s="9"/>
      <c r="U313" s="13"/>
      <c r="V313" s="8"/>
      <c r="W313" s="8"/>
    </row>
    <row r="314" spans="7:23" s="10" customFormat="1" x14ac:dyDescent="0.55000000000000004">
      <c r="G314" s="9"/>
      <c r="H314"/>
      <c r="I314" s="12"/>
      <c r="J314"/>
      <c r="K314"/>
      <c r="L314"/>
      <c r="M314"/>
      <c r="N314"/>
      <c r="O314" s="32"/>
      <c r="P314"/>
      <c r="Q314" s="8"/>
      <c r="R314" s="9"/>
      <c r="S314"/>
      <c r="T314" s="9"/>
      <c r="U314" s="13"/>
      <c r="V314" s="8"/>
      <c r="W314" s="8"/>
    </row>
    <row r="315" spans="7:23" s="10" customFormat="1" x14ac:dyDescent="0.55000000000000004">
      <c r="G315" s="9"/>
      <c r="H315"/>
      <c r="I315"/>
      <c r="J315"/>
      <c r="K315"/>
      <c r="L315"/>
      <c r="M315"/>
      <c r="N315"/>
      <c r="O315" s="32"/>
      <c r="P315"/>
      <c r="Q315" s="8"/>
      <c r="R315" s="9"/>
      <c r="S315"/>
      <c r="T315" s="9"/>
      <c r="U315" s="13"/>
      <c r="V315" s="8"/>
      <c r="W315" s="8"/>
    </row>
    <row r="316" spans="7:23" s="10" customFormat="1" x14ac:dyDescent="0.55000000000000004">
      <c r="G316" s="9"/>
      <c r="H316"/>
      <c r="I316"/>
      <c r="J316" s="7"/>
      <c r="K316"/>
      <c r="L316"/>
      <c r="M316"/>
      <c r="N316"/>
      <c r="O316" s="32"/>
      <c r="P316"/>
      <c r="Q316" s="8"/>
      <c r="R316" s="9"/>
      <c r="S316"/>
      <c r="T316" s="9"/>
      <c r="U316"/>
      <c r="V316"/>
      <c r="W316" s="8"/>
    </row>
    <row r="317" spans="7:23" s="10" customFormat="1" x14ac:dyDescent="0.55000000000000004">
      <c r="G317" s="9"/>
      <c r="H317"/>
      <c r="I317"/>
      <c r="J317" s="7"/>
      <c r="K317"/>
      <c r="L317"/>
      <c r="M317"/>
      <c r="N317"/>
      <c r="O317" s="32"/>
      <c r="P317"/>
      <c r="Q317" s="8"/>
      <c r="R317" s="18"/>
      <c r="S317"/>
      <c r="T317" s="9"/>
      <c r="U317"/>
      <c r="V317"/>
      <c r="W317" s="8"/>
    </row>
    <row r="318" spans="7:23" s="10" customFormat="1" x14ac:dyDescent="0.55000000000000004">
      <c r="G318" s="9"/>
      <c r="H318"/>
      <c r="I318"/>
      <c r="J318" s="7"/>
      <c r="K318"/>
      <c r="L318"/>
      <c r="M318"/>
      <c r="N318"/>
      <c r="O318" s="32"/>
      <c r="P318"/>
      <c r="Q318" s="8"/>
      <c r="R318"/>
      <c r="S318"/>
      <c r="T318" s="9"/>
      <c r="U318"/>
      <c r="V318"/>
      <c r="W318" s="8"/>
    </row>
    <row r="319" spans="7:23" s="10" customFormat="1" x14ac:dyDescent="0.55000000000000004">
      <c r="G319" s="17"/>
      <c r="H319" s="14"/>
      <c r="I319"/>
      <c r="J319" s="7"/>
      <c r="K319"/>
      <c r="L319"/>
      <c r="M319"/>
      <c r="N319"/>
      <c r="O319" s="32"/>
      <c r="P319" s="15">
        <v>168000</v>
      </c>
      <c r="Q319" s="15"/>
      <c r="R319" s="7"/>
      <c r="S319"/>
      <c r="T319" s="17"/>
      <c r="U319"/>
      <c r="V319" s="8"/>
      <c r="W319" s="8"/>
    </row>
    <row r="320" spans="7:23" s="10" customFormat="1" x14ac:dyDescent="0.55000000000000004">
      <c r="G320" s="9"/>
      <c r="H320"/>
      <c r="I320"/>
      <c r="J320" s="7"/>
      <c r="K320"/>
      <c r="L320"/>
      <c r="M320"/>
      <c r="N320"/>
      <c r="O320" s="32"/>
      <c r="P320"/>
      <c r="Q320" s="8"/>
      <c r="R320"/>
      <c r="S320"/>
      <c r="T320" s="9"/>
      <c r="U320"/>
      <c r="V320"/>
      <c r="W320" s="8"/>
    </row>
    <row r="321" spans="7:23" s="10" customFormat="1" x14ac:dyDescent="0.55000000000000004">
      <c r="G321" s="9"/>
      <c r="H321"/>
      <c r="I321"/>
      <c r="J321" s="7"/>
      <c r="K321"/>
      <c r="L321"/>
      <c r="M321"/>
      <c r="N321"/>
      <c r="O321" s="32"/>
      <c r="P321"/>
      <c r="Q321" s="8"/>
      <c r="R321" s="7"/>
      <c r="S321"/>
      <c r="T321" s="9"/>
      <c r="U321"/>
      <c r="V321"/>
      <c r="W321" s="8"/>
    </row>
    <row r="322" spans="7:23" s="10" customFormat="1" x14ac:dyDescent="0.55000000000000004">
      <c r="G322" s="9"/>
      <c r="H322" s="7"/>
      <c r="I322" s="14"/>
      <c r="J322"/>
      <c r="K322"/>
      <c r="L322"/>
      <c r="M322"/>
      <c r="N322"/>
      <c r="O322" s="32"/>
      <c r="P322" s="13">
        <v>9800</v>
      </c>
      <c r="Q322" s="13"/>
      <c r="R322" s="17"/>
      <c r="S322" s="15"/>
      <c r="T322" s="9"/>
      <c r="U322"/>
      <c r="V322" s="8"/>
      <c r="W322" s="8"/>
    </row>
    <row r="323" spans="7:23" s="10" customFormat="1" x14ac:dyDescent="0.55000000000000004">
      <c r="G323" s="9"/>
      <c r="H323" s="7"/>
      <c r="I323"/>
      <c r="J323"/>
      <c r="K323"/>
      <c r="L323"/>
      <c r="M323"/>
      <c r="N323"/>
      <c r="O323" s="32"/>
      <c r="P323" s="13">
        <v>9500</v>
      </c>
      <c r="Q323" s="13"/>
      <c r="R323" s="17"/>
      <c r="S323" s="15"/>
      <c r="T323" s="9"/>
      <c r="U323"/>
      <c r="V323" s="8"/>
      <c r="W323" s="8"/>
    </row>
    <row r="324" spans="7:23" s="10" customFormat="1" x14ac:dyDescent="0.55000000000000004">
      <c r="G324" s="9"/>
      <c r="H324" s="7"/>
      <c r="I324"/>
      <c r="J324"/>
      <c r="K324"/>
      <c r="L324"/>
      <c r="M324"/>
      <c r="N324"/>
      <c r="O324" s="32"/>
      <c r="P324" s="13">
        <v>9500</v>
      </c>
      <c r="Q324" s="13"/>
      <c r="R324" s="17"/>
      <c r="S324" s="15"/>
      <c r="T324" s="9"/>
      <c r="U324"/>
      <c r="V324" s="8"/>
      <c r="W324" s="8"/>
    </row>
    <row r="325" spans="7:23" s="10" customFormat="1" x14ac:dyDescent="0.55000000000000004">
      <c r="G325" s="9"/>
      <c r="H325" s="7"/>
      <c r="I325"/>
      <c r="J325"/>
      <c r="K325"/>
      <c r="L325"/>
      <c r="M325"/>
      <c r="N325"/>
      <c r="O325" s="32"/>
      <c r="P325" s="13">
        <v>9500</v>
      </c>
      <c r="Q325" s="13"/>
      <c r="R325" s="17"/>
      <c r="S325" s="15"/>
      <c r="T325" s="9"/>
      <c r="U325"/>
      <c r="V325" s="8"/>
      <c r="W325" s="8"/>
    </row>
    <row r="326" spans="7:23" s="10" customFormat="1" x14ac:dyDescent="0.55000000000000004">
      <c r="G326" s="7"/>
      <c r="H326" s="7"/>
      <c r="I326" s="14"/>
      <c r="J326"/>
      <c r="K326"/>
      <c r="L326"/>
      <c r="M326"/>
      <c r="N326"/>
      <c r="O326" s="32"/>
      <c r="P326" s="13">
        <v>9300</v>
      </c>
      <c r="Q326" s="13"/>
      <c r="R326" s="14"/>
      <c r="S326" s="15"/>
      <c r="T326" s="9"/>
      <c r="U326"/>
      <c r="V326" s="8"/>
      <c r="W326" s="8"/>
    </row>
    <row r="327" spans="7:23" s="10" customFormat="1" x14ac:dyDescent="0.55000000000000004">
      <c r="G327"/>
      <c r="H327"/>
      <c r="I327"/>
      <c r="J327"/>
      <c r="K327"/>
      <c r="L327"/>
      <c r="M327"/>
      <c r="N327"/>
      <c r="O327" s="32"/>
      <c r="P327"/>
      <c r="Q327" s="8"/>
      <c r="R327"/>
      <c r="S327"/>
      <c r="T327" s="17"/>
      <c r="U327" s="13"/>
      <c r="V327" s="8"/>
      <c r="W327" s="8"/>
    </row>
    <row r="328" spans="7:23" s="10" customFormat="1" x14ac:dyDescent="0.55000000000000004">
      <c r="G328"/>
      <c r="H328"/>
      <c r="I328"/>
      <c r="J328"/>
      <c r="K328"/>
      <c r="L328"/>
      <c r="M328"/>
      <c r="N328"/>
      <c r="O328" s="32"/>
      <c r="P328"/>
      <c r="Q328" s="8"/>
      <c r="R328"/>
      <c r="S328"/>
      <c r="T328" s="9"/>
      <c r="U328" s="13"/>
      <c r="V328" s="8"/>
      <c r="W328" s="8"/>
    </row>
    <row r="329" spans="7:23" s="10" customFormat="1" x14ac:dyDescent="0.55000000000000004">
      <c r="G329"/>
      <c r="H329"/>
      <c r="I329"/>
      <c r="J329"/>
      <c r="K329"/>
      <c r="L329"/>
      <c r="M329"/>
      <c r="N329"/>
      <c r="O329" s="32"/>
      <c r="P329"/>
      <c r="Q329" s="8"/>
      <c r="R329"/>
      <c r="S329"/>
      <c r="T329" s="29"/>
      <c r="U329" s="8"/>
      <c r="V329"/>
      <c r="W329" s="8"/>
    </row>
    <row r="330" spans="7:23" s="10" customFormat="1" x14ac:dyDescent="0.55000000000000004">
      <c r="G330"/>
      <c r="H330"/>
      <c r="I330"/>
      <c r="J330"/>
      <c r="K330"/>
      <c r="L330"/>
      <c r="M330"/>
      <c r="N330"/>
      <c r="O330" s="32"/>
      <c r="P330"/>
      <c r="Q330" s="8"/>
      <c r="R330"/>
      <c r="S330"/>
      <c r="T330" s="9"/>
      <c r="U330"/>
      <c r="V330"/>
      <c r="W330"/>
    </row>
    <row r="331" spans="7:23" s="10" customFormat="1" x14ac:dyDescent="0.55000000000000004">
      <c r="G331"/>
      <c r="H331"/>
      <c r="I331"/>
      <c r="J331" s="7"/>
      <c r="K331"/>
      <c r="L331"/>
      <c r="M331"/>
      <c r="N331"/>
      <c r="O331" s="32"/>
      <c r="P331"/>
      <c r="Q331" s="8"/>
      <c r="R331"/>
      <c r="S331"/>
      <c r="T331" s="9"/>
      <c r="U331"/>
      <c r="V331"/>
      <c r="W331" s="8"/>
    </row>
    <row r="332" spans="7:23" s="10" customFormat="1" x14ac:dyDescent="0.55000000000000004">
      <c r="G332"/>
      <c r="H332"/>
      <c r="I332"/>
      <c r="J332" s="7"/>
      <c r="K332"/>
      <c r="L332"/>
      <c r="M332"/>
      <c r="N332"/>
      <c r="O332" s="32"/>
      <c r="P332"/>
      <c r="Q332" s="8"/>
      <c r="R332"/>
      <c r="S332"/>
      <c r="T332" s="9"/>
      <c r="U332"/>
      <c r="V332"/>
      <c r="W332" s="8"/>
    </row>
    <row r="333" spans="7:23" s="10" customFormat="1" x14ac:dyDescent="0.55000000000000004">
      <c r="G333"/>
      <c r="H333"/>
      <c r="I333"/>
      <c r="J333" s="7"/>
      <c r="K333"/>
      <c r="L333"/>
      <c r="M333"/>
      <c r="N333"/>
      <c r="O333" s="32"/>
      <c r="P333"/>
      <c r="Q333" s="8"/>
      <c r="R333"/>
      <c r="S333"/>
      <c r="T333" s="18"/>
      <c r="U333"/>
      <c r="V333"/>
      <c r="W333" s="8"/>
    </row>
    <row r="334" spans="7:23" s="10" customFormat="1" x14ac:dyDescent="0.55000000000000004">
      <c r="G334"/>
      <c r="H334"/>
      <c r="I334"/>
      <c r="J334" s="7"/>
      <c r="K334"/>
      <c r="L334"/>
      <c r="M334"/>
      <c r="N334"/>
      <c r="O334" s="32"/>
      <c r="P334"/>
      <c r="Q334" s="8"/>
      <c r="R334"/>
      <c r="S334"/>
      <c r="T334" s="18"/>
      <c r="U334"/>
      <c r="V334"/>
      <c r="W334" s="8"/>
    </row>
    <row r="335" spans="7:23" s="10" customFormat="1" x14ac:dyDescent="0.55000000000000004">
      <c r="G335"/>
      <c r="H335"/>
      <c r="I335"/>
      <c r="J335"/>
      <c r="K335"/>
      <c r="L335"/>
      <c r="M335"/>
      <c r="N335"/>
      <c r="O335" s="32"/>
      <c r="P335"/>
      <c r="Q335" s="13"/>
      <c r="R335"/>
      <c r="S335"/>
      <c r="T335" s="18"/>
      <c r="U335"/>
      <c r="V335"/>
      <c r="W335"/>
    </row>
    <row r="336" spans="7:23" s="10" customFormat="1" x14ac:dyDescent="0.55000000000000004">
      <c r="G336"/>
      <c r="H336"/>
      <c r="I336"/>
      <c r="J336"/>
      <c r="K336"/>
      <c r="L336"/>
      <c r="M336"/>
      <c r="N336"/>
      <c r="O336" s="32"/>
      <c r="P336"/>
      <c r="Q336" s="8"/>
      <c r="R336"/>
      <c r="S336"/>
      <c r="T336" s="18"/>
      <c r="U336" s="13"/>
      <c r="V336" s="8"/>
      <c r="W336" s="8"/>
    </row>
    <row r="337" spans="10:24" x14ac:dyDescent="0.55000000000000004">
      <c r="J337" s="7"/>
      <c r="T337" s="18"/>
      <c r="W337" s="8"/>
    </row>
    <row r="338" spans="10:24" x14ac:dyDescent="0.55000000000000004">
      <c r="P338" s="13"/>
      <c r="Q338" s="13"/>
      <c r="T338" s="28"/>
      <c r="W338" s="8"/>
    </row>
    <row r="339" spans="10:24" x14ac:dyDescent="0.55000000000000004">
      <c r="P339" s="13"/>
      <c r="Q339" s="13"/>
      <c r="T339" s="28"/>
      <c r="W339" s="8"/>
    </row>
    <row r="340" spans="10:24" x14ac:dyDescent="0.55000000000000004">
      <c r="P340" s="13"/>
      <c r="Q340" s="13"/>
    </row>
    <row r="341" spans="10:24" x14ac:dyDescent="0.55000000000000004">
      <c r="P341" s="13"/>
      <c r="Q341" s="13"/>
      <c r="T341" s="7"/>
    </row>
    <row r="342" spans="10:24" x14ac:dyDescent="0.55000000000000004">
      <c r="P342" s="13"/>
      <c r="Q342" s="13"/>
      <c r="T342" s="7"/>
    </row>
    <row r="343" spans="10:24" x14ac:dyDescent="0.55000000000000004">
      <c r="Q343" s="24"/>
      <c r="W343" s="24"/>
      <c r="X343" s="24"/>
    </row>
    <row r="346" spans="10:24" x14ac:dyDescent="0.55000000000000004">
      <c r="T346" s="28"/>
    </row>
  </sheetData>
  <autoFilter ref="A1:AJ1" xr:uid="{2B9C2790-B1DC-43CD-B179-DADE13C51C1B}">
    <sortState xmlns:xlrd2="http://schemas.microsoft.com/office/spreadsheetml/2017/richdata2" ref="A2:AJ96">
      <sortCondition ref="E1"/>
    </sortState>
  </autoFilter>
  <phoneticPr fontId="4"/>
  <pageMargins left="0.7" right="0.7" top="0.75" bottom="0.75" header="0.3" footer="0.3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0FE8-6760-46CC-B6E2-64CBCA5DC29F}">
  <dimension ref="A1:AJ60"/>
  <sheetViews>
    <sheetView topLeftCell="G8" zoomScaleNormal="100" workbookViewId="0">
      <selection activeCell="R12" sqref="R12"/>
    </sheetView>
  </sheetViews>
  <sheetFormatPr defaultRowHeight="18" x14ac:dyDescent="0.55000000000000004"/>
  <cols>
    <col min="1" max="1" width="4" customWidth="1"/>
    <col min="6" max="6" width="37.9140625" bestFit="1" customWidth="1"/>
    <col min="10" max="10" width="9.1640625" bestFit="1" customWidth="1"/>
    <col min="11" max="11" width="29.75" customWidth="1"/>
  </cols>
  <sheetData>
    <row r="1" spans="1:18" x14ac:dyDescent="0.55000000000000004">
      <c r="H1">
        <v>160</v>
      </c>
      <c r="I1">
        <v>1.8</v>
      </c>
      <c r="O1">
        <v>0.92</v>
      </c>
    </row>
    <row r="2" spans="1:18" x14ac:dyDescent="0.55000000000000004">
      <c r="B2" t="s">
        <v>1232</v>
      </c>
      <c r="C2" t="s">
        <v>1233</v>
      </c>
      <c r="D2" t="s">
        <v>1234</v>
      </c>
      <c r="E2" t="s">
        <v>1235</v>
      </c>
      <c r="F2" t="s">
        <v>1236</v>
      </c>
      <c r="G2" t="s">
        <v>1237</v>
      </c>
      <c r="H2" t="s">
        <v>1238</v>
      </c>
      <c r="I2" t="s">
        <v>1230</v>
      </c>
      <c r="J2" t="s">
        <v>1239</v>
      </c>
      <c r="K2" t="s">
        <v>1240</v>
      </c>
      <c r="L2" t="s">
        <v>1241</v>
      </c>
      <c r="M2" t="s">
        <v>26</v>
      </c>
      <c r="N2" t="s">
        <v>1239</v>
      </c>
      <c r="O2" t="s">
        <v>1242</v>
      </c>
      <c r="P2" t="s">
        <v>26</v>
      </c>
      <c r="Q2" t="s">
        <v>1227</v>
      </c>
    </row>
    <row r="3" spans="1:18" x14ac:dyDescent="0.55000000000000004">
      <c r="C3">
        <v>145</v>
      </c>
      <c r="E3" t="s">
        <v>1150</v>
      </c>
      <c r="F3" t="s">
        <v>1243</v>
      </c>
      <c r="G3">
        <v>17</v>
      </c>
      <c r="H3">
        <f t="shared" ref="H3:I22" si="0">G3*H$1</f>
        <v>2720</v>
      </c>
      <c r="I3">
        <f t="shared" si="0"/>
        <v>4896</v>
      </c>
      <c r="J3">
        <v>7000</v>
      </c>
      <c r="L3">
        <v>4003</v>
      </c>
      <c r="M3">
        <f t="shared" ref="M3:M49" si="1">J3-I3</f>
        <v>2104</v>
      </c>
      <c r="Q3">
        <f>IF(N3="",I3,"0")</f>
        <v>4896</v>
      </c>
    </row>
    <row r="4" spans="1:18" x14ac:dyDescent="0.55000000000000004">
      <c r="A4" t="s">
        <v>141</v>
      </c>
      <c r="C4">
        <v>1414</v>
      </c>
      <c r="E4" t="s">
        <v>1244</v>
      </c>
      <c r="F4" t="s">
        <v>1245</v>
      </c>
      <c r="G4">
        <v>77</v>
      </c>
      <c r="H4">
        <f t="shared" si="0"/>
        <v>12320</v>
      </c>
      <c r="I4">
        <f t="shared" si="0"/>
        <v>22176</v>
      </c>
      <c r="J4">
        <v>47000</v>
      </c>
      <c r="K4" t="s">
        <v>1246</v>
      </c>
      <c r="M4">
        <f t="shared" si="1"/>
        <v>24824</v>
      </c>
      <c r="Q4">
        <f t="shared" ref="Q4:Q50" si="2">IF(N4="",I4,"0")</f>
        <v>22176</v>
      </c>
    </row>
    <row r="5" spans="1:18" x14ac:dyDescent="0.55000000000000004">
      <c r="A5" t="s">
        <v>141</v>
      </c>
      <c r="C5">
        <v>733</v>
      </c>
      <c r="E5" t="s">
        <v>1247</v>
      </c>
      <c r="F5" t="s">
        <v>1248</v>
      </c>
      <c r="G5">
        <v>150</v>
      </c>
      <c r="H5">
        <f t="shared" si="0"/>
        <v>24000</v>
      </c>
      <c r="I5">
        <f t="shared" si="0"/>
        <v>43200</v>
      </c>
      <c r="J5">
        <v>62000</v>
      </c>
      <c r="K5" t="s">
        <v>1249</v>
      </c>
      <c r="M5">
        <f t="shared" si="1"/>
        <v>18800</v>
      </c>
      <c r="Q5">
        <f t="shared" si="2"/>
        <v>43200</v>
      </c>
    </row>
    <row r="6" spans="1:18" x14ac:dyDescent="0.55000000000000004">
      <c r="A6" t="s">
        <v>141</v>
      </c>
      <c r="C6">
        <v>774</v>
      </c>
      <c r="E6" t="s">
        <v>1250</v>
      </c>
      <c r="F6" t="s">
        <v>1251</v>
      </c>
      <c r="G6">
        <v>115</v>
      </c>
      <c r="H6">
        <f t="shared" si="0"/>
        <v>18400</v>
      </c>
      <c r="I6">
        <f t="shared" si="0"/>
        <v>33120</v>
      </c>
      <c r="J6">
        <v>54000</v>
      </c>
      <c r="K6" t="s">
        <v>1252</v>
      </c>
      <c r="M6">
        <f t="shared" si="1"/>
        <v>20880</v>
      </c>
      <c r="Q6">
        <f t="shared" si="2"/>
        <v>33120</v>
      </c>
    </row>
    <row r="7" spans="1:18" x14ac:dyDescent="0.55000000000000004">
      <c r="C7">
        <v>1389</v>
      </c>
      <c r="D7" t="s">
        <v>1253</v>
      </c>
      <c r="E7" t="s">
        <v>1254</v>
      </c>
      <c r="F7" t="s">
        <v>1255</v>
      </c>
      <c r="G7">
        <v>120</v>
      </c>
      <c r="H7">
        <f t="shared" si="0"/>
        <v>19200</v>
      </c>
      <c r="I7">
        <f t="shared" si="0"/>
        <v>34560</v>
      </c>
      <c r="J7">
        <v>50000</v>
      </c>
      <c r="K7" t="s">
        <v>1256</v>
      </c>
      <c r="L7" t="s">
        <v>1257</v>
      </c>
      <c r="M7">
        <f t="shared" si="1"/>
        <v>15440</v>
      </c>
      <c r="Q7">
        <f t="shared" si="2"/>
        <v>34560</v>
      </c>
    </row>
    <row r="8" spans="1:18" x14ac:dyDescent="0.55000000000000004">
      <c r="A8" t="s">
        <v>141</v>
      </c>
      <c r="C8">
        <v>1234</v>
      </c>
      <c r="D8">
        <v>1880</v>
      </c>
      <c r="E8" t="s">
        <v>1258</v>
      </c>
      <c r="F8" t="s">
        <v>1259</v>
      </c>
      <c r="G8">
        <v>170</v>
      </c>
      <c r="H8">
        <f t="shared" si="0"/>
        <v>27200</v>
      </c>
      <c r="I8">
        <f t="shared" si="0"/>
        <v>48960</v>
      </c>
      <c r="J8">
        <v>68000</v>
      </c>
      <c r="K8" t="s">
        <v>1260</v>
      </c>
      <c r="L8">
        <v>4113</v>
      </c>
      <c r="M8">
        <f t="shared" si="1"/>
        <v>19040</v>
      </c>
      <c r="Q8">
        <f t="shared" si="2"/>
        <v>48960</v>
      </c>
    </row>
    <row r="9" spans="1:18" x14ac:dyDescent="0.55000000000000004">
      <c r="A9" t="s">
        <v>141</v>
      </c>
      <c r="C9">
        <v>938</v>
      </c>
      <c r="D9" t="s">
        <v>1261</v>
      </c>
      <c r="E9" t="s">
        <v>1262</v>
      </c>
      <c r="F9" t="s">
        <v>1263</v>
      </c>
      <c r="G9">
        <v>32</v>
      </c>
      <c r="H9">
        <f t="shared" si="0"/>
        <v>5120</v>
      </c>
      <c r="I9">
        <f t="shared" si="0"/>
        <v>9216</v>
      </c>
      <c r="J9">
        <v>15000</v>
      </c>
      <c r="K9" t="s">
        <v>1264</v>
      </c>
      <c r="M9">
        <f t="shared" si="1"/>
        <v>5784</v>
      </c>
      <c r="N9">
        <v>13500</v>
      </c>
      <c r="O9">
        <f>N9*O$1</f>
        <v>12420</v>
      </c>
      <c r="P9">
        <f>O9-I9</f>
        <v>3204</v>
      </c>
      <c r="Q9" t="str">
        <f t="shared" si="2"/>
        <v>0</v>
      </c>
    </row>
    <row r="10" spans="1:18" x14ac:dyDescent="0.55000000000000004">
      <c r="A10" t="s">
        <v>141</v>
      </c>
      <c r="C10">
        <v>1413</v>
      </c>
      <c r="D10" t="s">
        <v>1265</v>
      </c>
      <c r="E10" t="s">
        <v>1266</v>
      </c>
      <c r="F10" t="s">
        <v>1267</v>
      </c>
      <c r="G10">
        <v>60</v>
      </c>
      <c r="H10">
        <f t="shared" si="0"/>
        <v>9600</v>
      </c>
      <c r="I10">
        <f t="shared" si="0"/>
        <v>17280</v>
      </c>
      <c r="J10">
        <v>24000</v>
      </c>
      <c r="K10" t="s">
        <v>1268</v>
      </c>
      <c r="L10">
        <v>4099</v>
      </c>
      <c r="M10">
        <f t="shared" si="1"/>
        <v>6720</v>
      </c>
      <c r="Q10">
        <f t="shared" si="2"/>
        <v>17280</v>
      </c>
    </row>
    <row r="11" spans="1:18" x14ac:dyDescent="0.55000000000000004">
      <c r="A11" t="s">
        <v>141</v>
      </c>
      <c r="C11">
        <v>1234</v>
      </c>
      <c r="D11">
        <v>2054</v>
      </c>
      <c r="E11" t="s">
        <v>1266</v>
      </c>
      <c r="F11" t="s">
        <v>1269</v>
      </c>
      <c r="G11">
        <v>140</v>
      </c>
      <c r="H11">
        <f t="shared" si="0"/>
        <v>22400</v>
      </c>
      <c r="I11">
        <f t="shared" si="0"/>
        <v>40320</v>
      </c>
      <c r="J11">
        <v>52000</v>
      </c>
      <c r="K11" t="s">
        <v>1270</v>
      </c>
      <c r="L11">
        <v>4111</v>
      </c>
      <c r="M11">
        <f t="shared" si="1"/>
        <v>11680</v>
      </c>
      <c r="Q11">
        <f t="shared" si="2"/>
        <v>40320</v>
      </c>
    </row>
    <row r="12" spans="1:18" x14ac:dyDescent="0.55000000000000004">
      <c r="A12" t="s">
        <v>141</v>
      </c>
      <c r="C12">
        <v>173</v>
      </c>
      <c r="D12" t="s">
        <v>1271</v>
      </c>
      <c r="E12" t="s">
        <v>1272</v>
      </c>
      <c r="F12" t="s">
        <v>1273</v>
      </c>
      <c r="G12">
        <v>54</v>
      </c>
      <c r="H12">
        <f t="shared" si="0"/>
        <v>8640</v>
      </c>
      <c r="I12">
        <f t="shared" si="0"/>
        <v>15552</v>
      </c>
      <c r="J12">
        <v>22000</v>
      </c>
      <c r="K12" t="s">
        <v>1274</v>
      </c>
      <c r="L12">
        <v>4123</v>
      </c>
      <c r="M12">
        <f t="shared" si="1"/>
        <v>6448</v>
      </c>
      <c r="Q12">
        <f t="shared" si="2"/>
        <v>15552</v>
      </c>
    </row>
    <row r="13" spans="1:18" x14ac:dyDescent="0.55000000000000004">
      <c r="C13">
        <v>1280</v>
      </c>
      <c r="E13" t="s">
        <v>1275</v>
      </c>
      <c r="F13" t="s">
        <v>1276</v>
      </c>
      <c r="G13">
        <v>70</v>
      </c>
      <c r="H13">
        <f t="shared" si="0"/>
        <v>11200</v>
      </c>
      <c r="I13">
        <f t="shared" si="0"/>
        <v>20160</v>
      </c>
      <c r="J13">
        <v>28000</v>
      </c>
      <c r="L13" t="s">
        <v>1257</v>
      </c>
      <c r="M13">
        <f t="shared" si="1"/>
        <v>7840</v>
      </c>
      <c r="N13">
        <v>15000</v>
      </c>
      <c r="O13">
        <f>N13*O$1</f>
        <v>13800</v>
      </c>
      <c r="P13">
        <f>O13-I13</f>
        <v>-6360</v>
      </c>
      <c r="Q13" t="str">
        <f t="shared" si="2"/>
        <v>0</v>
      </c>
      <c r="R13" t="s">
        <v>1370</v>
      </c>
    </row>
    <row r="14" spans="1:18" x14ac:dyDescent="0.55000000000000004">
      <c r="C14">
        <v>1242</v>
      </c>
      <c r="E14" t="s">
        <v>1277</v>
      </c>
      <c r="F14" t="s">
        <v>1278</v>
      </c>
      <c r="G14">
        <v>65</v>
      </c>
      <c r="H14">
        <f t="shared" si="0"/>
        <v>10400</v>
      </c>
      <c r="I14">
        <f t="shared" si="0"/>
        <v>18720</v>
      </c>
      <c r="J14">
        <v>30000</v>
      </c>
      <c r="K14" t="s">
        <v>1279</v>
      </c>
      <c r="L14">
        <v>4131</v>
      </c>
      <c r="M14">
        <f t="shared" si="1"/>
        <v>11280</v>
      </c>
      <c r="Q14">
        <f t="shared" si="2"/>
        <v>18720</v>
      </c>
    </row>
    <row r="15" spans="1:18" x14ac:dyDescent="0.55000000000000004">
      <c r="A15" t="s">
        <v>141</v>
      </c>
      <c r="C15">
        <v>1353</v>
      </c>
      <c r="D15" t="s">
        <v>1280</v>
      </c>
      <c r="E15" t="s">
        <v>1281</v>
      </c>
      <c r="F15" t="s">
        <v>1282</v>
      </c>
      <c r="G15">
        <v>100</v>
      </c>
      <c r="H15">
        <f t="shared" si="0"/>
        <v>16000</v>
      </c>
      <c r="I15">
        <f t="shared" si="0"/>
        <v>28800</v>
      </c>
      <c r="J15">
        <v>50000</v>
      </c>
      <c r="K15" t="s">
        <v>1283</v>
      </c>
      <c r="M15">
        <f t="shared" si="1"/>
        <v>21200</v>
      </c>
      <c r="Q15">
        <f t="shared" si="2"/>
        <v>28800</v>
      </c>
    </row>
    <row r="16" spans="1:18" x14ac:dyDescent="0.55000000000000004">
      <c r="A16" t="s">
        <v>141</v>
      </c>
      <c r="C16">
        <v>1222</v>
      </c>
      <c r="E16" t="s">
        <v>1284</v>
      </c>
      <c r="F16" t="s">
        <v>1285</v>
      </c>
      <c r="G16">
        <v>90</v>
      </c>
      <c r="H16">
        <f t="shared" si="0"/>
        <v>14400</v>
      </c>
      <c r="I16">
        <f t="shared" si="0"/>
        <v>25920</v>
      </c>
      <c r="J16">
        <v>41000</v>
      </c>
      <c r="K16" t="s">
        <v>1286</v>
      </c>
      <c r="M16">
        <f t="shared" si="1"/>
        <v>15080</v>
      </c>
      <c r="Q16">
        <f t="shared" si="2"/>
        <v>25920</v>
      </c>
    </row>
    <row r="17" spans="1:17" x14ac:dyDescent="0.55000000000000004">
      <c r="A17" t="s">
        <v>141</v>
      </c>
      <c r="C17">
        <v>938</v>
      </c>
      <c r="D17" t="s">
        <v>1287</v>
      </c>
      <c r="E17" t="s">
        <v>1288</v>
      </c>
      <c r="F17" t="s">
        <v>1289</v>
      </c>
      <c r="G17">
        <v>76</v>
      </c>
      <c r="H17">
        <f t="shared" si="0"/>
        <v>12160</v>
      </c>
      <c r="I17">
        <f t="shared" si="0"/>
        <v>21888</v>
      </c>
      <c r="J17">
        <v>40000</v>
      </c>
      <c r="K17" t="s">
        <v>1290</v>
      </c>
      <c r="M17">
        <f t="shared" si="1"/>
        <v>18112</v>
      </c>
      <c r="Q17">
        <f t="shared" si="2"/>
        <v>21888</v>
      </c>
    </row>
    <row r="18" spans="1:17" x14ac:dyDescent="0.55000000000000004">
      <c r="A18" t="s">
        <v>1291</v>
      </c>
      <c r="C18">
        <v>733</v>
      </c>
      <c r="E18" t="s">
        <v>1292</v>
      </c>
      <c r="F18" t="s">
        <v>1293</v>
      </c>
      <c r="H18">
        <f>G59*H$1</f>
        <v>11200</v>
      </c>
      <c r="I18">
        <f t="shared" si="0"/>
        <v>20160</v>
      </c>
      <c r="J18">
        <v>42000</v>
      </c>
      <c r="K18" t="s">
        <v>1294</v>
      </c>
      <c r="M18">
        <f t="shared" si="1"/>
        <v>21840</v>
      </c>
      <c r="Q18">
        <f t="shared" si="2"/>
        <v>20160</v>
      </c>
    </row>
    <row r="19" spans="1:17" x14ac:dyDescent="0.55000000000000004">
      <c r="A19" t="s">
        <v>141</v>
      </c>
      <c r="C19">
        <v>938</v>
      </c>
      <c r="D19" t="s">
        <v>1295</v>
      </c>
      <c r="E19" t="s">
        <v>1296</v>
      </c>
      <c r="F19" t="s">
        <v>1297</v>
      </c>
      <c r="G19">
        <v>100</v>
      </c>
      <c r="H19">
        <f t="shared" si="0"/>
        <v>16000</v>
      </c>
      <c r="I19">
        <f t="shared" si="0"/>
        <v>28800</v>
      </c>
      <c r="J19">
        <v>50000</v>
      </c>
      <c r="K19" t="s">
        <v>1298</v>
      </c>
      <c r="L19">
        <v>4071</v>
      </c>
      <c r="M19">
        <f t="shared" si="1"/>
        <v>21200</v>
      </c>
      <c r="Q19">
        <f t="shared" si="2"/>
        <v>28800</v>
      </c>
    </row>
    <row r="20" spans="1:17" x14ac:dyDescent="0.55000000000000004">
      <c r="A20" t="s">
        <v>141</v>
      </c>
      <c r="C20">
        <v>938</v>
      </c>
      <c r="E20" t="s">
        <v>1299</v>
      </c>
      <c r="F20" t="s">
        <v>1300</v>
      </c>
      <c r="G20">
        <v>65</v>
      </c>
      <c r="H20">
        <f t="shared" si="0"/>
        <v>10400</v>
      </c>
      <c r="I20">
        <f t="shared" si="0"/>
        <v>18720</v>
      </c>
      <c r="J20">
        <v>42000</v>
      </c>
      <c r="K20" t="s">
        <v>1301</v>
      </c>
      <c r="L20">
        <v>4069</v>
      </c>
      <c r="M20">
        <f t="shared" si="1"/>
        <v>23280</v>
      </c>
      <c r="N20">
        <v>25000</v>
      </c>
      <c r="O20">
        <f>N20*O$1</f>
        <v>23000</v>
      </c>
      <c r="P20">
        <f>O20-I20</f>
        <v>4280</v>
      </c>
      <c r="Q20" t="str">
        <f t="shared" si="2"/>
        <v>0</v>
      </c>
    </row>
    <row r="21" spans="1:17" x14ac:dyDescent="0.55000000000000004">
      <c r="A21" t="s">
        <v>141</v>
      </c>
      <c r="C21">
        <v>1389</v>
      </c>
      <c r="E21" t="s">
        <v>1302</v>
      </c>
      <c r="F21" t="s">
        <v>1303</v>
      </c>
      <c r="G21">
        <v>85</v>
      </c>
      <c r="H21">
        <f t="shared" si="0"/>
        <v>13600</v>
      </c>
      <c r="I21">
        <f t="shared" si="0"/>
        <v>24480</v>
      </c>
      <c r="J21">
        <v>33000</v>
      </c>
      <c r="K21" t="s">
        <v>1256</v>
      </c>
      <c r="L21" t="s">
        <v>1257</v>
      </c>
      <c r="M21">
        <f t="shared" si="1"/>
        <v>8520</v>
      </c>
      <c r="Q21">
        <f t="shared" si="2"/>
        <v>24480</v>
      </c>
    </row>
    <row r="22" spans="1:17" x14ac:dyDescent="0.55000000000000004">
      <c r="A22" t="s">
        <v>141</v>
      </c>
      <c r="C22">
        <v>1389</v>
      </c>
      <c r="D22" t="s">
        <v>1253</v>
      </c>
      <c r="E22" t="s">
        <v>1304</v>
      </c>
      <c r="F22" t="s">
        <v>1305</v>
      </c>
      <c r="G22">
        <v>120</v>
      </c>
      <c r="H22">
        <f t="shared" si="0"/>
        <v>19200</v>
      </c>
      <c r="I22">
        <f t="shared" si="0"/>
        <v>34560</v>
      </c>
      <c r="J22">
        <v>45000</v>
      </c>
      <c r="K22" t="s">
        <v>1306</v>
      </c>
      <c r="L22" t="s">
        <v>1257</v>
      </c>
      <c r="M22">
        <f t="shared" si="1"/>
        <v>10440</v>
      </c>
      <c r="Q22">
        <f t="shared" si="2"/>
        <v>34560</v>
      </c>
    </row>
    <row r="23" spans="1:17" x14ac:dyDescent="0.55000000000000004">
      <c r="A23" t="s">
        <v>141</v>
      </c>
      <c r="C23">
        <v>1413</v>
      </c>
      <c r="E23" t="s">
        <v>1307</v>
      </c>
      <c r="F23" t="s">
        <v>1308</v>
      </c>
      <c r="G23">
        <v>120</v>
      </c>
      <c r="H23">
        <f t="shared" ref="H23:I42" si="3">G23*H$1</f>
        <v>19200</v>
      </c>
      <c r="I23">
        <f t="shared" si="3"/>
        <v>34560</v>
      </c>
      <c r="J23">
        <v>44000</v>
      </c>
      <c r="K23" t="s">
        <v>1309</v>
      </c>
      <c r="L23">
        <v>4101</v>
      </c>
      <c r="M23">
        <f t="shared" si="1"/>
        <v>9440</v>
      </c>
      <c r="Q23">
        <f t="shared" si="2"/>
        <v>34560</v>
      </c>
    </row>
    <row r="24" spans="1:17" x14ac:dyDescent="0.55000000000000004">
      <c r="A24" t="s">
        <v>141</v>
      </c>
      <c r="C24">
        <v>1413</v>
      </c>
      <c r="E24" t="s">
        <v>1310</v>
      </c>
      <c r="F24" t="s">
        <v>1311</v>
      </c>
      <c r="G24">
        <v>70</v>
      </c>
      <c r="H24">
        <f t="shared" si="3"/>
        <v>11200</v>
      </c>
      <c r="I24">
        <f t="shared" si="3"/>
        <v>20160</v>
      </c>
      <c r="J24">
        <v>29500</v>
      </c>
      <c r="K24" t="s">
        <v>1312</v>
      </c>
      <c r="L24">
        <v>4107</v>
      </c>
      <c r="M24">
        <f t="shared" si="1"/>
        <v>9340</v>
      </c>
      <c r="Q24">
        <f t="shared" si="2"/>
        <v>20160</v>
      </c>
    </row>
    <row r="25" spans="1:17" x14ac:dyDescent="0.55000000000000004">
      <c r="A25" t="s">
        <v>141</v>
      </c>
      <c r="C25">
        <v>42</v>
      </c>
      <c r="E25" t="s">
        <v>1313</v>
      </c>
      <c r="F25" t="s">
        <v>1314</v>
      </c>
      <c r="G25">
        <v>128</v>
      </c>
      <c r="H25">
        <f t="shared" si="3"/>
        <v>20480</v>
      </c>
      <c r="I25">
        <f t="shared" si="3"/>
        <v>36864</v>
      </c>
      <c r="J25">
        <v>52000</v>
      </c>
      <c r="L25">
        <v>4125</v>
      </c>
      <c r="M25">
        <f t="shared" si="1"/>
        <v>15136</v>
      </c>
      <c r="Q25">
        <f t="shared" si="2"/>
        <v>36864</v>
      </c>
    </row>
    <row r="26" spans="1:17" x14ac:dyDescent="0.55000000000000004">
      <c r="A26" t="s">
        <v>141</v>
      </c>
      <c r="C26">
        <v>1234</v>
      </c>
      <c r="D26">
        <v>2235</v>
      </c>
      <c r="E26" t="s">
        <v>1315</v>
      </c>
      <c r="F26" t="s">
        <v>1316</v>
      </c>
      <c r="G26">
        <v>150</v>
      </c>
      <c r="H26">
        <f t="shared" si="3"/>
        <v>24000</v>
      </c>
      <c r="I26">
        <f t="shared" si="3"/>
        <v>43200</v>
      </c>
      <c r="J26">
        <v>59000</v>
      </c>
      <c r="K26" t="s">
        <v>1317</v>
      </c>
      <c r="L26">
        <v>4097</v>
      </c>
      <c r="M26">
        <f t="shared" si="1"/>
        <v>15800</v>
      </c>
      <c r="Q26">
        <f t="shared" si="2"/>
        <v>43200</v>
      </c>
    </row>
    <row r="27" spans="1:17" x14ac:dyDescent="0.55000000000000004">
      <c r="A27" t="s">
        <v>141</v>
      </c>
      <c r="C27">
        <v>1234</v>
      </c>
      <c r="D27">
        <v>2219</v>
      </c>
      <c r="E27" t="s">
        <v>1318</v>
      </c>
      <c r="F27" t="s">
        <v>1319</v>
      </c>
      <c r="G27">
        <v>200</v>
      </c>
      <c r="H27">
        <f t="shared" si="3"/>
        <v>32000</v>
      </c>
      <c r="I27">
        <f t="shared" si="3"/>
        <v>57600</v>
      </c>
      <c r="J27">
        <v>79000</v>
      </c>
      <c r="K27" t="s">
        <v>1320</v>
      </c>
      <c r="L27">
        <v>4095</v>
      </c>
      <c r="M27">
        <f t="shared" si="1"/>
        <v>21400</v>
      </c>
      <c r="Q27">
        <f t="shared" si="2"/>
        <v>57600</v>
      </c>
    </row>
    <row r="28" spans="1:17" x14ac:dyDescent="0.55000000000000004">
      <c r="A28" t="s">
        <v>141</v>
      </c>
      <c r="C28">
        <v>1234</v>
      </c>
      <c r="D28">
        <v>2184</v>
      </c>
      <c r="E28" t="s">
        <v>1321</v>
      </c>
      <c r="F28" t="s">
        <v>1322</v>
      </c>
      <c r="G28">
        <v>150</v>
      </c>
      <c r="H28">
        <f t="shared" si="3"/>
        <v>24000</v>
      </c>
      <c r="I28">
        <f t="shared" si="3"/>
        <v>43200</v>
      </c>
      <c r="J28">
        <v>63000</v>
      </c>
      <c r="K28" t="s">
        <v>1323</v>
      </c>
      <c r="L28">
        <v>4115</v>
      </c>
      <c r="M28">
        <f t="shared" si="1"/>
        <v>19800</v>
      </c>
      <c r="Q28">
        <f t="shared" si="2"/>
        <v>43200</v>
      </c>
    </row>
    <row r="29" spans="1:17" x14ac:dyDescent="0.55000000000000004">
      <c r="C29">
        <v>131</v>
      </c>
      <c r="E29" t="s">
        <v>1043</v>
      </c>
      <c r="F29" t="s">
        <v>1324</v>
      </c>
      <c r="G29">
        <v>10</v>
      </c>
      <c r="H29">
        <f t="shared" si="3"/>
        <v>1600</v>
      </c>
      <c r="I29">
        <f t="shared" si="3"/>
        <v>2880</v>
      </c>
      <c r="J29">
        <v>4000</v>
      </c>
      <c r="M29">
        <f t="shared" si="1"/>
        <v>1120</v>
      </c>
      <c r="Q29">
        <f t="shared" si="2"/>
        <v>2880</v>
      </c>
    </row>
    <row r="30" spans="1:17" x14ac:dyDescent="0.55000000000000004">
      <c r="C30">
        <v>131</v>
      </c>
      <c r="E30" t="s">
        <v>1040</v>
      </c>
      <c r="F30" t="s">
        <v>1324</v>
      </c>
      <c r="G30">
        <v>11</v>
      </c>
      <c r="H30">
        <f t="shared" si="3"/>
        <v>1760</v>
      </c>
      <c r="I30">
        <f t="shared" si="3"/>
        <v>3168</v>
      </c>
      <c r="J30">
        <v>4000</v>
      </c>
      <c r="M30">
        <f t="shared" si="1"/>
        <v>832</v>
      </c>
      <c r="Q30">
        <f t="shared" si="2"/>
        <v>3168</v>
      </c>
    </row>
    <row r="31" spans="1:17" x14ac:dyDescent="0.55000000000000004">
      <c r="C31">
        <v>553</v>
      </c>
      <c r="E31" t="s">
        <v>1037</v>
      </c>
      <c r="F31" t="s">
        <v>1324</v>
      </c>
      <c r="G31">
        <v>15</v>
      </c>
      <c r="H31">
        <f t="shared" si="3"/>
        <v>2400</v>
      </c>
      <c r="I31">
        <f t="shared" si="3"/>
        <v>4320</v>
      </c>
      <c r="J31">
        <v>6000</v>
      </c>
      <c r="M31">
        <f t="shared" si="1"/>
        <v>1680</v>
      </c>
      <c r="Q31">
        <f t="shared" si="2"/>
        <v>4320</v>
      </c>
    </row>
    <row r="32" spans="1:17" x14ac:dyDescent="0.55000000000000004">
      <c r="C32">
        <v>131</v>
      </c>
      <c r="E32" t="s">
        <v>1325</v>
      </c>
      <c r="F32" t="s">
        <v>1326</v>
      </c>
      <c r="G32">
        <v>9</v>
      </c>
      <c r="H32">
        <f t="shared" si="3"/>
        <v>1440</v>
      </c>
      <c r="I32">
        <f t="shared" si="3"/>
        <v>2592</v>
      </c>
      <c r="J32">
        <v>4000</v>
      </c>
      <c r="M32">
        <f t="shared" si="1"/>
        <v>1408</v>
      </c>
      <c r="Q32">
        <f t="shared" si="2"/>
        <v>2592</v>
      </c>
    </row>
    <row r="33" spans="1:36" x14ac:dyDescent="0.55000000000000004">
      <c r="C33">
        <v>131</v>
      </c>
      <c r="E33" t="s">
        <v>1327</v>
      </c>
      <c r="F33" t="s">
        <v>1328</v>
      </c>
      <c r="G33">
        <v>11</v>
      </c>
      <c r="H33">
        <f t="shared" si="3"/>
        <v>1760</v>
      </c>
      <c r="I33">
        <f t="shared" si="3"/>
        <v>3168</v>
      </c>
      <c r="J33">
        <v>5200</v>
      </c>
      <c r="M33">
        <f t="shared" si="1"/>
        <v>2032</v>
      </c>
      <c r="Q33">
        <f t="shared" si="2"/>
        <v>3168</v>
      </c>
    </row>
    <row r="34" spans="1:36" x14ac:dyDescent="0.55000000000000004">
      <c r="C34">
        <v>173</v>
      </c>
      <c r="D34" t="s">
        <v>1329</v>
      </c>
      <c r="E34" t="s">
        <v>1330</v>
      </c>
      <c r="F34" t="s">
        <v>1331</v>
      </c>
      <c r="G34">
        <v>15</v>
      </c>
      <c r="H34">
        <f t="shared" si="3"/>
        <v>2400</v>
      </c>
      <c r="I34">
        <f t="shared" si="3"/>
        <v>4320</v>
      </c>
      <c r="J34">
        <v>5000</v>
      </c>
      <c r="L34">
        <v>3997</v>
      </c>
      <c r="M34">
        <f t="shared" si="1"/>
        <v>680</v>
      </c>
      <c r="Q34">
        <f t="shared" si="2"/>
        <v>4320</v>
      </c>
    </row>
    <row r="35" spans="1:36" x14ac:dyDescent="0.55000000000000004">
      <c r="C35">
        <v>173</v>
      </c>
      <c r="D35" t="s">
        <v>1332</v>
      </c>
      <c r="E35" t="s">
        <v>1333</v>
      </c>
      <c r="F35" t="s">
        <v>1334</v>
      </c>
      <c r="G35">
        <v>12</v>
      </c>
      <c r="H35">
        <f t="shared" si="3"/>
        <v>1920</v>
      </c>
      <c r="I35">
        <f t="shared" si="3"/>
        <v>3456</v>
      </c>
      <c r="J35">
        <v>4500</v>
      </c>
      <c r="L35">
        <v>3997</v>
      </c>
      <c r="M35">
        <f t="shared" si="1"/>
        <v>1044</v>
      </c>
      <c r="N35">
        <v>3100</v>
      </c>
      <c r="O35">
        <f>N35*O$1</f>
        <v>2852</v>
      </c>
      <c r="P35">
        <f>O35-I35</f>
        <v>-604</v>
      </c>
      <c r="Q35" t="str">
        <f t="shared" si="2"/>
        <v>0</v>
      </c>
    </row>
    <row r="36" spans="1:36" x14ac:dyDescent="0.55000000000000004">
      <c r="C36">
        <v>303</v>
      </c>
      <c r="E36" t="s">
        <v>1335</v>
      </c>
      <c r="F36" t="s">
        <v>1336</v>
      </c>
      <c r="G36">
        <v>10</v>
      </c>
      <c r="H36">
        <f t="shared" si="3"/>
        <v>1600</v>
      </c>
      <c r="I36">
        <f t="shared" si="3"/>
        <v>2880</v>
      </c>
      <c r="J36">
        <v>4000</v>
      </c>
      <c r="L36">
        <v>4134</v>
      </c>
      <c r="M36">
        <f t="shared" si="1"/>
        <v>1120</v>
      </c>
      <c r="Q36">
        <f t="shared" si="2"/>
        <v>2880</v>
      </c>
    </row>
    <row r="37" spans="1:36" x14ac:dyDescent="0.55000000000000004">
      <c r="C37">
        <v>303</v>
      </c>
      <c r="E37" t="s">
        <v>1337</v>
      </c>
      <c r="F37" t="s">
        <v>1336</v>
      </c>
      <c r="G37">
        <v>10</v>
      </c>
      <c r="H37">
        <f t="shared" si="3"/>
        <v>1600</v>
      </c>
      <c r="I37">
        <f t="shared" si="3"/>
        <v>2880</v>
      </c>
      <c r="J37">
        <v>4000</v>
      </c>
      <c r="L37">
        <v>4134</v>
      </c>
      <c r="M37">
        <f t="shared" si="1"/>
        <v>1120</v>
      </c>
      <c r="Q37">
        <f t="shared" si="2"/>
        <v>2880</v>
      </c>
    </row>
    <row r="38" spans="1:36" x14ac:dyDescent="0.55000000000000004">
      <c r="A38" t="s">
        <v>141</v>
      </c>
      <c r="C38">
        <v>9</v>
      </c>
      <c r="D38">
        <v>809</v>
      </c>
      <c r="E38" t="s">
        <v>1338</v>
      </c>
      <c r="F38" t="s">
        <v>1339</v>
      </c>
      <c r="G38">
        <v>54</v>
      </c>
      <c r="H38">
        <f t="shared" si="3"/>
        <v>8640</v>
      </c>
      <c r="I38">
        <f t="shared" si="3"/>
        <v>15552</v>
      </c>
      <c r="J38">
        <v>27000</v>
      </c>
      <c r="K38" t="s">
        <v>1340</v>
      </c>
      <c r="M38">
        <f t="shared" si="1"/>
        <v>11448</v>
      </c>
      <c r="Q38">
        <f t="shared" si="2"/>
        <v>15552</v>
      </c>
    </row>
    <row r="39" spans="1:36" x14ac:dyDescent="0.55000000000000004">
      <c r="A39" s="38" t="s">
        <v>141</v>
      </c>
      <c r="C39">
        <v>1413</v>
      </c>
      <c r="E39" t="s">
        <v>1341</v>
      </c>
      <c r="F39" t="s">
        <v>1342</v>
      </c>
      <c r="G39">
        <v>38</v>
      </c>
      <c r="H39">
        <f t="shared" si="3"/>
        <v>6080</v>
      </c>
      <c r="I39">
        <f t="shared" si="3"/>
        <v>10944</v>
      </c>
      <c r="J39">
        <v>18000</v>
      </c>
      <c r="L39">
        <v>4109</v>
      </c>
      <c r="M39">
        <f t="shared" si="1"/>
        <v>7056</v>
      </c>
      <c r="N39">
        <v>11500</v>
      </c>
      <c r="O39">
        <f>N39*O$1</f>
        <v>10580</v>
      </c>
      <c r="P39">
        <f>O39-I39</f>
        <v>-364</v>
      </c>
      <c r="Q39" t="str">
        <f t="shared" si="2"/>
        <v>0</v>
      </c>
    </row>
    <row r="40" spans="1:36" x14ac:dyDescent="0.55000000000000004">
      <c r="C40">
        <v>1413</v>
      </c>
      <c r="D40" t="s">
        <v>1343</v>
      </c>
      <c r="E40" t="s">
        <v>1344</v>
      </c>
      <c r="F40" t="s">
        <v>1345</v>
      </c>
      <c r="G40">
        <v>68</v>
      </c>
      <c r="H40">
        <f t="shared" si="3"/>
        <v>10880</v>
      </c>
      <c r="I40">
        <f t="shared" si="3"/>
        <v>19584</v>
      </c>
      <c r="J40">
        <v>24000</v>
      </c>
      <c r="K40" t="s">
        <v>1346</v>
      </c>
      <c r="L40">
        <v>4103</v>
      </c>
      <c r="M40">
        <f t="shared" si="1"/>
        <v>4416</v>
      </c>
      <c r="Q40">
        <f t="shared" si="2"/>
        <v>19584</v>
      </c>
    </row>
    <row r="41" spans="1:36" x14ac:dyDescent="0.55000000000000004">
      <c r="C41">
        <v>1244</v>
      </c>
      <c r="E41" t="s">
        <v>1347</v>
      </c>
      <c r="F41" t="s">
        <v>1348</v>
      </c>
      <c r="G41">
        <v>35</v>
      </c>
      <c r="H41">
        <f t="shared" si="3"/>
        <v>5600</v>
      </c>
      <c r="I41">
        <f t="shared" si="3"/>
        <v>10080</v>
      </c>
      <c r="J41">
        <v>14000</v>
      </c>
      <c r="L41">
        <v>4004</v>
      </c>
      <c r="M41">
        <f t="shared" si="1"/>
        <v>3920</v>
      </c>
      <c r="Q41">
        <f t="shared" si="2"/>
        <v>10080</v>
      </c>
    </row>
    <row r="42" spans="1:36" x14ac:dyDescent="0.55000000000000004">
      <c r="C42">
        <v>145</v>
      </c>
      <c r="E42" t="s">
        <v>1349</v>
      </c>
      <c r="F42" t="s">
        <v>1350</v>
      </c>
      <c r="G42">
        <v>20</v>
      </c>
      <c r="H42">
        <f t="shared" si="3"/>
        <v>3200</v>
      </c>
      <c r="I42">
        <f t="shared" si="3"/>
        <v>5760</v>
      </c>
      <c r="J42">
        <v>8000</v>
      </c>
      <c r="L42">
        <v>4002</v>
      </c>
      <c r="M42">
        <f t="shared" si="1"/>
        <v>2240</v>
      </c>
      <c r="N42">
        <v>6600</v>
      </c>
      <c r="O42">
        <f>N42*O$1</f>
        <v>6072</v>
      </c>
      <c r="P42">
        <f>O42-I3</f>
        <v>1176</v>
      </c>
      <c r="Q42" t="str">
        <f t="shared" si="2"/>
        <v>0</v>
      </c>
    </row>
    <row r="43" spans="1:36" x14ac:dyDescent="0.55000000000000004">
      <c r="C43">
        <v>1244</v>
      </c>
      <c r="E43" t="s">
        <v>1351</v>
      </c>
      <c r="F43" t="s">
        <v>1352</v>
      </c>
      <c r="G43">
        <v>35</v>
      </c>
      <c r="H43">
        <f t="shared" ref="H43:I50" si="4">G43*H$1</f>
        <v>5600</v>
      </c>
      <c r="I43">
        <f t="shared" si="4"/>
        <v>10080</v>
      </c>
      <c r="J43">
        <v>22000</v>
      </c>
      <c r="L43">
        <v>4136</v>
      </c>
      <c r="M43">
        <f t="shared" si="1"/>
        <v>11920</v>
      </c>
      <c r="Q43">
        <f t="shared" si="2"/>
        <v>10080</v>
      </c>
    </row>
    <row r="44" spans="1:36" x14ac:dyDescent="0.55000000000000004">
      <c r="A44" t="s">
        <v>141</v>
      </c>
      <c r="B44" s="28" t="s">
        <v>1066</v>
      </c>
      <c r="C44" s="28"/>
      <c r="D44" s="28"/>
      <c r="E44" s="28" t="s">
        <v>1065</v>
      </c>
      <c r="F44" s="28" t="s">
        <v>1353</v>
      </c>
      <c r="H44">
        <f>G55*H$1</f>
        <v>13600</v>
      </c>
      <c r="I44">
        <f t="shared" si="4"/>
        <v>24480</v>
      </c>
      <c r="J44" s="7">
        <v>35000</v>
      </c>
      <c r="M44">
        <f t="shared" si="1"/>
        <v>10520</v>
      </c>
      <c r="O44" s="32"/>
      <c r="Q44">
        <f t="shared" si="2"/>
        <v>24480</v>
      </c>
      <c r="T44" s="32">
        <v>32000</v>
      </c>
      <c r="W44" s="8"/>
      <c r="X44" s="10">
        <v>1</v>
      </c>
      <c r="Y44">
        <v>80</v>
      </c>
      <c r="Z44">
        <v>12320</v>
      </c>
      <c r="AA44">
        <v>2464</v>
      </c>
      <c r="AB44">
        <v>14784</v>
      </c>
      <c r="AC44" s="24">
        <v>17216</v>
      </c>
      <c r="AD44">
        <v>80</v>
      </c>
      <c r="AE44" s="28">
        <v>1</v>
      </c>
      <c r="AF44" s="28">
        <f>AD44*AE44</f>
        <v>80</v>
      </c>
      <c r="AG44" t="s">
        <v>1059</v>
      </c>
      <c r="AH44">
        <v>1940</v>
      </c>
      <c r="AI44">
        <v>12320</v>
      </c>
      <c r="AJ44">
        <v>14784</v>
      </c>
    </row>
    <row r="45" spans="1:36" x14ac:dyDescent="0.55000000000000004">
      <c r="A45" t="s">
        <v>141</v>
      </c>
      <c r="B45" s="28" t="s">
        <v>1063</v>
      </c>
      <c r="C45" s="28"/>
      <c r="D45" s="28"/>
      <c r="E45" s="28" t="s">
        <v>717</v>
      </c>
      <c r="F45" s="28" t="s">
        <v>1354</v>
      </c>
      <c r="H45" s="7">
        <f>G56*H$1</f>
        <v>8800</v>
      </c>
      <c r="I45" s="14">
        <f t="shared" si="4"/>
        <v>15840</v>
      </c>
      <c r="J45" s="14">
        <v>24000</v>
      </c>
      <c r="M45">
        <f t="shared" si="1"/>
        <v>8160</v>
      </c>
      <c r="O45" s="32"/>
      <c r="P45" s="13"/>
      <c r="Q45">
        <f t="shared" si="2"/>
        <v>15840</v>
      </c>
      <c r="R45" s="7"/>
      <c r="S45" s="15"/>
      <c r="T45" s="32">
        <v>20000</v>
      </c>
      <c r="V45" s="8"/>
      <c r="W45" s="8"/>
      <c r="X45" s="10">
        <v>1</v>
      </c>
      <c r="Y45">
        <v>55</v>
      </c>
      <c r="Z45">
        <v>8470</v>
      </c>
      <c r="AA45">
        <v>1694</v>
      </c>
      <c r="AB45">
        <v>10164</v>
      </c>
      <c r="AC45" s="24">
        <v>9836</v>
      </c>
      <c r="AD45">
        <v>55</v>
      </c>
      <c r="AE45" s="28">
        <v>1</v>
      </c>
      <c r="AF45" s="28">
        <f>AD45*AE45</f>
        <v>55</v>
      </c>
      <c r="AG45" t="s">
        <v>1059</v>
      </c>
      <c r="AH45">
        <v>1940</v>
      </c>
      <c r="AI45">
        <v>8470</v>
      </c>
      <c r="AJ45">
        <v>10164</v>
      </c>
    </row>
    <row r="46" spans="1:36" x14ac:dyDescent="0.55000000000000004">
      <c r="A46">
        <v>57</v>
      </c>
      <c r="B46" s="28" t="s">
        <v>1061</v>
      </c>
      <c r="C46" s="28"/>
      <c r="D46" s="28"/>
      <c r="E46" s="28" t="s">
        <v>719</v>
      </c>
      <c r="F46" s="28" t="s">
        <v>1354</v>
      </c>
      <c r="H46" s="14">
        <f>G57*H$1</f>
        <v>7200</v>
      </c>
      <c r="I46" s="14">
        <f t="shared" si="4"/>
        <v>12960</v>
      </c>
      <c r="J46" s="14">
        <v>18000</v>
      </c>
      <c r="M46">
        <f t="shared" si="1"/>
        <v>5040</v>
      </c>
      <c r="O46" s="32"/>
      <c r="P46" s="13"/>
      <c r="Q46">
        <f t="shared" si="2"/>
        <v>12960</v>
      </c>
      <c r="R46" s="7"/>
      <c r="S46" s="15"/>
      <c r="T46" s="32">
        <v>18000</v>
      </c>
      <c r="V46" s="8"/>
      <c r="W46" s="8"/>
      <c r="X46" s="10">
        <v>1</v>
      </c>
      <c r="Y46">
        <v>45</v>
      </c>
      <c r="Z46">
        <v>6930</v>
      </c>
      <c r="AA46">
        <v>1386</v>
      </c>
      <c r="AB46">
        <v>8316</v>
      </c>
      <c r="AC46" s="24">
        <v>9684</v>
      </c>
      <c r="AD46">
        <v>45</v>
      </c>
      <c r="AE46" s="28">
        <v>1</v>
      </c>
      <c r="AF46" s="28">
        <f>AD46*AE46</f>
        <v>45</v>
      </c>
      <c r="AG46" t="s">
        <v>1059</v>
      </c>
      <c r="AH46">
        <v>1940</v>
      </c>
      <c r="AI46">
        <v>6930</v>
      </c>
      <c r="AJ46">
        <v>8316</v>
      </c>
    </row>
    <row r="47" spans="1:36" x14ac:dyDescent="0.55000000000000004">
      <c r="B47" s="14"/>
      <c r="C47" s="14">
        <v>42</v>
      </c>
      <c r="D47" s="14"/>
      <c r="E47" s="14" t="s">
        <v>1355</v>
      </c>
      <c r="F47" s="14" t="s">
        <v>1356</v>
      </c>
      <c r="G47" s="14">
        <v>115</v>
      </c>
      <c r="H47" s="14">
        <f t="shared" si="4"/>
        <v>18400</v>
      </c>
      <c r="I47" s="14">
        <f t="shared" si="4"/>
        <v>33120</v>
      </c>
      <c r="J47" s="14">
        <v>45000</v>
      </c>
      <c r="M47">
        <f t="shared" si="1"/>
        <v>11880</v>
      </c>
      <c r="O47" s="32"/>
      <c r="P47" s="13"/>
      <c r="Q47">
        <f t="shared" si="2"/>
        <v>33120</v>
      </c>
      <c r="R47" s="7"/>
      <c r="S47" s="15"/>
      <c r="T47" s="32"/>
      <c r="V47" s="8"/>
      <c r="W47" s="8"/>
      <c r="X47" s="10"/>
      <c r="AC47" s="24"/>
      <c r="AE47" s="14"/>
      <c r="AF47" s="14"/>
    </row>
    <row r="48" spans="1:36" x14ac:dyDescent="0.55000000000000004">
      <c r="B48" s="14"/>
      <c r="C48" s="14">
        <v>820</v>
      </c>
      <c r="D48" s="14"/>
      <c r="E48" s="14" t="s">
        <v>1357</v>
      </c>
      <c r="F48" s="14" t="s">
        <v>1358</v>
      </c>
      <c r="G48" s="14">
        <v>88</v>
      </c>
      <c r="H48" s="14">
        <f t="shared" si="4"/>
        <v>14080</v>
      </c>
      <c r="I48" s="14">
        <f t="shared" si="4"/>
        <v>25344</v>
      </c>
      <c r="J48" s="14">
        <v>39000</v>
      </c>
      <c r="M48">
        <f t="shared" si="1"/>
        <v>13656</v>
      </c>
      <c r="O48" s="32"/>
      <c r="P48" s="13"/>
      <c r="Q48">
        <f t="shared" si="2"/>
        <v>25344</v>
      </c>
      <c r="R48" s="7"/>
      <c r="S48" s="15"/>
      <c r="T48" s="32"/>
      <c r="V48" s="8"/>
      <c r="W48" s="8"/>
      <c r="X48" s="10"/>
      <c r="AC48" s="24"/>
      <c r="AE48" s="14"/>
      <c r="AF48" s="14"/>
    </row>
    <row r="49" spans="2:32" x14ac:dyDescent="0.55000000000000004">
      <c r="B49" s="14"/>
      <c r="C49" s="14">
        <v>1242</v>
      </c>
      <c r="D49" s="14"/>
      <c r="E49" s="14" t="s">
        <v>1359</v>
      </c>
      <c r="F49" s="14" t="s">
        <v>1360</v>
      </c>
      <c r="G49" s="14">
        <v>150</v>
      </c>
      <c r="H49" s="14">
        <f t="shared" si="4"/>
        <v>24000</v>
      </c>
      <c r="I49" s="14">
        <f t="shared" si="4"/>
        <v>43200</v>
      </c>
      <c r="J49" s="14">
        <v>62000</v>
      </c>
      <c r="M49">
        <f t="shared" si="1"/>
        <v>18800</v>
      </c>
      <c r="O49" s="32"/>
      <c r="P49" s="13"/>
      <c r="Q49">
        <f t="shared" si="2"/>
        <v>43200</v>
      </c>
      <c r="R49" s="7"/>
      <c r="S49" s="15"/>
      <c r="T49" s="32"/>
      <c r="V49" s="8"/>
      <c r="W49" s="8"/>
      <c r="X49" s="10"/>
      <c r="AC49" s="24"/>
      <c r="AE49" s="14"/>
      <c r="AF49" s="14"/>
    </row>
    <row r="50" spans="2:32" x14ac:dyDescent="0.55000000000000004">
      <c r="B50" s="14" t="s">
        <v>1361</v>
      </c>
      <c r="C50" s="14"/>
      <c r="D50" s="14"/>
      <c r="E50" t="s">
        <v>1362</v>
      </c>
      <c r="F50" t="s">
        <v>1363</v>
      </c>
      <c r="G50" s="14">
        <v>30</v>
      </c>
      <c r="H50" s="14">
        <f t="shared" si="4"/>
        <v>4800</v>
      </c>
      <c r="I50" s="14">
        <f t="shared" si="4"/>
        <v>8640</v>
      </c>
      <c r="J50" s="14">
        <v>11000</v>
      </c>
      <c r="N50">
        <v>12000</v>
      </c>
      <c r="O50">
        <f>N50*O$1</f>
        <v>11040</v>
      </c>
      <c r="P50">
        <f>O50-I50</f>
        <v>2400</v>
      </c>
      <c r="Q50" t="str">
        <f t="shared" si="2"/>
        <v>0</v>
      </c>
      <c r="R50" s="7"/>
      <c r="S50" s="15"/>
      <c r="T50" s="32"/>
      <c r="V50" s="8"/>
      <c r="W50" s="8"/>
      <c r="X50" s="10"/>
      <c r="AC50" s="24"/>
      <c r="AE50" s="14"/>
      <c r="AF50" s="14"/>
    </row>
    <row r="51" spans="2:32" x14ac:dyDescent="0.55000000000000004">
      <c r="B51" s="14"/>
      <c r="C51" s="14"/>
      <c r="D51" s="14"/>
      <c r="E51" s="14"/>
      <c r="F51" s="14"/>
      <c r="G51" s="14"/>
      <c r="H51" s="14"/>
      <c r="I51" s="14"/>
      <c r="J51" s="14"/>
      <c r="O51" s="32"/>
      <c r="P51" s="13"/>
      <c r="Q51" s="13"/>
      <c r="R51" s="7"/>
      <c r="S51" s="15"/>
      <c r="T51" s="32"/>
      <c r="V51" s="8"/>
      <c r="W51" s="8"/>
      <c r="X51" s="10"/>
      <c r="AC51" s="24"/>
      <c r="AE51" s="14"/>
      <c r="AF51" s="14"/>
    </row>
    <row r="52" spans="2:32" x14ac:dyDescent="0.55000000000000004">
      <c r="B52" s="14"/>
      <c r="C52" s="14"/>
      <c r="D52" s="14"/>
      <c r="E52" s="14"/>
      <c r="F52" s="14"/>
      <c r="G52" s="14"/>
      <c r="H52" s="14"/>
      <c r="I52" s="14"/>
      <c r="J52" s="14"/>
      <c r="O52" s="32"/>
      <c r="P52" s="13"/>
      <c r="Q52" s="13"/>
      <c r="R52" s="7"/>
      <c r="S52" s="15"/>
      <c r="T52" s="32"/>
      <c r="V52" s="8"/>
      <c r="W52" s="8"/>
      <c r="X52" s="10"/>
      <c r="AC52" s="24"/>
      <c r="AE52" s="14"/>
      <c r="AF52" s="14"/>
    </row>
    <row r="53" spans="2:32" x14ac:dyDescent="0.55000000000000004">
      <c r="G53">
        <f>SUM(G3:G50)</f>
        <v>3260</v>
      </c>
      <c r="H53" s="8">
        <f>SUM(H3:H49)</f>
        <v>557600</v>
      </c>
      <c r="I53" s="8"/>
      <c r="J53" s="8">
        <f>SUM(J3:J49)</f>
        <v>1505200</v>
      </c>
      <c r="M53">
        <f>SUM(M3:M49)</f>
        <v>501520</v>
      </c>
      <c r="N53" s="8">
        <f>SUM(N4:N49)</f>
        <v>74700</v>
      </c>
      <c r="P53">
        <f>SUM(P4:P49)</f>
        <v>1332</v>
      </c>
      <c r="Q53" s="33">
        <f>SUM(Q4:Q49)</f>
        <v>930528</v>
      </c>
    </row>
    <row r="55" spans="2:32" x14ac:dyDescent="0.55000000000000004">
      <c r="G55">
        <v>85</v>
      </c>
    </row>
    <row r="56" spans="2:32" x14ac:dyDescent="0.55000000000000004">
      <c r="G56" s="7">
        <v>55</v>
      </c>
    </row>
    <row r="57" spans="2:32" x14ac:dyDescent="0.55000000000000004">
      <c r="G57" s="14">
        <v>45</v>
      </c>
    </row>
    <row r="59" spans="2:32" x14ac:dyDescent="0.55000000000000004">
      <c r="G59">
        <v>70</v>
      </c>
    </row>
    <row r="60" spans="2:32" x14ac:dyDescent="0.55000000000000004">
      <c r="F60" t="s">
        <v>1364</v>
      </c>
      <c r="G60">
        <v>57</v>
      </c>
    </row>
  </sheetData>
  <autoFilter ref="B2:M2" xr:uid="{DC4BBB65-5D60-4AE0-BA06-081462383C83}">
    <sortState xmlns:xlrd2="http://schemas.microsoft.com/office/spreadsheetml/2017/richdata2" ref="B3:M53">
      <sortCondition ref="E2"/>
    </sortState>
  </autoFilter>
  <phoneticPr fontId="4"/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まとめ</vt:lpstr>
      <vt:lpstr>6月20日在庫</vt:lpstr>
      <vt:lpstr>10月入荷小物</vt:lpstr>
      <vt:lpstr>10月入荷家具</vt:lpstr>
      <vt:lpstr>'6月20日在庫'!Print_Area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2018-12-08T07:50:02Z</dcterms:created>
  <dcterms:modified xsi:type="dcterms:W3CDTF">2018-12-08T09:19:35Z</dcterms:modified>
</cp:coreProperties>
</file>