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70227出発\"/>
    </mc:Choice>
  </mc:AlternateContent>
  <xr:revisionPtr revIDLastSave="0" documentId="13_ncr:1_{18C27DAC-34A1-4848-9E6A-F2D2980CAECC}" xr6:coauthVersionLast="32" xr6:coauthVersionMax="32" xr10:uidLastSave="{00000000-0000-0000-0000-000000000000}"/>
  <bookViews>
    <workbookView xWindow="0" yWindow="0" windowWidth="19200" windowHeight="8060" activeTab="1" xr2:uid="{D16800A3-4C7E-4DF8-B855-3848ED2D0FEB}"/>
  </bookViews>
  <sheets>
    <sheet name="Exchange rate" sheetId="3" r:id="rId1"/>
    <sheet name="VlistBrocante" sheetId="1" r:id="rId2"/>
    <sheet name="Oldwood" sheetId="2" r:id="rId3"/>
    <sheet name="Blooklyn" sheetId="6" r:id="rId4"/>
    <sheet name="Delft and so on" sheetId="4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D18" i="3"/>
  <c r="K18" i="4"/>
  <c r="J18" i="4"/>
  <c r="K4" i="4"/>
  <c r="K5" i="4"/>
  <c r="K6" i="4"/>
  <c r="K7" i="4"/>
  <c r="K8" i="4"/>
  <c r="K9" i="4"/>
  <c r="K10" i="4"/>
  <c r="K11" i="4"/>
  <c r="K12" i="4"/>
  <c r="K13" i="4"/>
  <c r="H4" i="4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3" i="4"/>
  <c r="I3" i="4" s="1"/>
  <c r="K3" i="4" s="1"/>
  <c r="E17" i="3"/>
  <c r="D17" i="3"/>
  <c r="E16" i="3"/>
  <c r="D16" i="3"/>
  <c r="J9" i="6"/>
  <c r="J50" i="1"/>
  <c r="D15" i="3" s="1"/>
  <c r="D19" i="3" s="1"/>
  <c r="J19" i="2"/>
  <c r="K15" i="1"/>
  <c r="K16" i="1"/>
  <c r="K17" i="1"/>
  <c r="K39" i="1"/>
  <c r="K40" i="1"/>
  <c r="K44" i="1"/>
  <c r="N9" i="6" l="1"/>
  <c r="O9" i="6"/>
  <c r="P9" i="6"/>
  <c r="Q9" i="6"/>
  <c r="R9" i="6"/>
  <c r="T9" i="6"/>
  <c r="U9" i="6"/>
  <c r="V9" i="6"/>
  <c r="W9" i="6"/>
  <c r="X9" i="6"/>
  <c r="P19" i="2"/>
  <c r="Q19" i="2"/>
  <c r="R19" i="2"/>
  <c r="T19" i="2"/>
  <c r="U19" i="2"/>
  <c r="V19" i="2"/>
  <c r="W19" i="2"/>
  <c r="X19" i="2"/>
  <c r="X50" i="1"/>
  <c r="Y50" i="1"/>
  <c r="Z50" i="1"/>
  <c r="F9" i="6"/>
  <c r="Y8" i="6"/>
  <c r="M7" i="6"/>
  <c r="M6" i="6"/>
  <c r="M5" i="6"/>
  <c r="M9" i="6" s="1"/>
  <c r="Y4" i="6"/>
  <c r="Y9" i="6" s="1"/>
  <c r="S3" i="6"/>
  <c r="S9" i="6" s="1"/>
  <c r="D8" i="6"/>
  <c r="D7" i="6"/>
  <c r="D6" i="6"/>
  <c r="D5" i="6"/>
  <c r="D4" i="6"/>
  <c r="D3" i="6"/>
  <c r="D9" i="6" l="1"/>
  <c r="F18" i="4" l="1"/>
  <c r="R17" i="4"/>
  <c r="D17" i="4"/>
  <c r="R16" i="4"/>
  <c r="D16" i="4"/>
  <c r="S15" i="4"/>
  <c r="D15" i="4"/>
  <c r="S14" i="4"/>
  <c r="D14" i="4"/>
  <c r="W13" i="4"/>
  <c r="D13" i="4"/>
  <c r="R12" i="4"/>
  <c r="D12" i="4"/>
  <c r="R11" i="4"/>
  <c r="D11" i="4"/>
  <c r="W10" i="4"/>
  <c r="D10" i="4"/>
  <c r="S9" i="4"/>
  <c r="D9" i="4"/>
  <c r="Q8" i="4"/>
  <c r="D8" i="4"/>
  <c r="Q7" i="4"/>
  <c r="D7" i="4"/>
  <c r="AC6" i="4"/>
  <c r="D6" i="4"/>
  <c r="R5" i="4"/>
  <c r="D5" i="4"/>
  <c r="R4" i="4"/>
  <c r="D4" i="4"/>
  <c r="Q3" i="4"/>
  <c r="D3" i="4"/>
  <c r="N18" i="2"/>
  <c r="N17" i="2"/>
  <c r="O16" i="2"/>
  <c r="O15" i="2"/>
  <c r="S14" i="2"/>
  <c r="N13" i="2"/>
  <c r="N12" i="2"/>
  <c r="S11" i="2"/>
  <c r="S10" i="2"/>
  <c r="S19" i="2" s="1"/>
  <c r="O9" i="2"/>
  <c r="M8" i="2"/>
  <c r="M7" i="2"/>
  <c r="Y6" i="2"/>
  <c r="N5" i="2"/>
  <c r="N4" i="2"/>
  <c r="N19" i="2" s="1"/>
  <c r="M3" i="2"/>
  <c r="F19" i="2"/>
  <c r="F50" i="1"/>
  <c r="B3" i="3"/>
  <c r="G1" i="6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O49" i="1"/>
  <c r="G1" i="2" l="1"/>
  <c r="G6" i="2" s="1"/>
  <c r="O19" i="2"/>
  <c r="G3" i="6"/>
  <c r="H3" i="6" s="1"/>
  <c r="I3" i="6" s="1"/>
  <c r="K3" i="6" s="1"/>
  <c r="G5" i="6"/>
  <c r="G8" i="6"/>
  <c r="G6" i="6"/>
  <c r="G7" i="6"/>
  <c r="G4" i="6"/>
  <c r="G3" i="2"/>
  <c r="H3" i="2" s="1"/>
  <c r="I3" i="2" s="1"/>
  <c r="K3" i="2" s="1"/>
  <c r="G11" i="2"/>
  <c r="G8" i="2"/>
  <c r="G1" i="1"/>
  <c r="G5" i="1" s="1"/>
  <c r="M19" i="2"/>
  <c r="G1" i="4"/>
  <c r="G14" i="4" s="1"/>
  <c r="D18" i="4"/>
  <c r="G15" i="2"/>
  <c r="G12" i="2"/>
  <c r="G17" i="2"/>
  <c r="G5" i="2"/>
  <c r="G9" i="2"/>
  <c r="D19" i="2"/>
  <c r="O48" i="1"/>
  <c r="AA47" i="1"/>
  <c r="T46" i="1"/>
  <c r="P45" i="1"/>
  <c r="U44" i="1"/>
  <c r="Q43" i="1"/>
  <c r="O42" i="1"/>
  <c r="Q41" i="1"/>
  <c r="W40" i="1"/>
  <c r="W39" i="1"/>
  <c r="W50" i="1" s="1"/>
  <c r="S38" i="1"/>
  <c r="S50" i="1" s="1"/>
  <c r="AA37" i="1"/>
  <c r="T36" i="1"/>
  <c r="T35" i="1"/>
  <c r="AA34" i="1"/>
  <c r="V33" i="1"/>
  <c r="V50" i="1" s="1"/>
  <c r="P32" i="1"/>
  <c r="P31" i="1"/>
  <c r="R30" i="1"/>
  <c r="R50" i="1" s="1"/>
  <c r="O29" i="1"/>
  <c r="O28" i="1"/>
  <c r="Q27" i="1"/>
  <c r="Q26" i="1"/>
  <c r="U25" i="1"/>
  <c r="U50" i="1" s="1"/>
  <c r="Q24" i="1"/>
  <c r="Q23" i="1"/>
  <c r="Q22" i="1"/>
  <c r="O21" i="1"/>
  <c r="O20" i="1"/>
  <c r="Q19" i="1"/>
  <c r="Q18" i="1"/>
  <c r="Q17" i="1"/>
  <c r="Q16" i="1"/>
  <c r="Q15" i="1"/>
  <c r="O14" i="1"/>
  <c r="O13" i="1"/>
  <c r="O12" i="1"/>
  <c r="O11" i="1"/>
  <c r="O10" i="1"/>
  <c r="O9" i="1"/>
  <c r="O50" i="1" s="1"/>
  <c r="Q8" i="1"/>
  <c r="Q7" i="1"/>
  <c r="P6" i="1"/>
  <c r="Q5" i="1"/>
  <c r="Q4" i="1"/>
  <c r="Q3" i="1"/>
  <c r="G7" i="4" l="1"/>
  <c r="G3" i="4"/>
  <c r="G8" i="4"/>
  <c r="G5" i="4"/>
  <c r="H9" i="2"/>
  <c r="I9" i="2" s="1"/>
  <c r="K9" i="2" s="1"/>
  <c r="H4" i="6"/>
  <c r="I4" i="6"/>
  <c r="K4" i="6" s="1"/>
  <c r="H8" i="2"/>
  <c r="I8" i="2"/>
  <c r="K8" i="2" s="1"/>
  <c r="H7" i="6"/>
  <c r="I7" i="6" s="1"/>
  <c r="K7" i="6" s="1"/>
  <c r="I15" i="2"/>
  <c r="K15" i="2" s="1"/>
  <c r="H15" i="2"/>
  <c r="H5" i="6"/>
  <c r="I5" i="6" s="1"/>
  <c r="K5" i="6" s="1"/>
  <c r="H5" i="2"/>
  <c r="I5" i="2" s="1"/>
  <c r="K5" i="2" s="1"/>
  <c r="H17" i="2"/>
  <c r="I17" i="2" s="1"/>
  <c r="K17" i="2" s="1"/>
  <c r="H11" i="2"/>
  <c r="I11" i="2" s="1"/>
  <c r="K11" i="2" s="1"/>
  <c r="H6" i="6"/>
  <c r="I6" i="6" s="1"/>
  <c r="K6" i="6" s="1"/>
  <c r="H12" i="2"/>
  <c r="I12" i="2" s="1"/>
  <c r="K12" i="2" s="1"/>
  <c r="H8" i="6"/>
  <c r="I8" i="6"/>
  <c r="K8" i="6" s="1"/>
  <c r="H6" i="2"/>
  <c r="I6" i="2"/>
  <c r="K6" i="2" s="1"/>
  <c r="G7" i="2"/>
  <c r="G13" i="2"/>
  <c r="G16" i="2"/>
  <c r="G4" i="2"/>
  <c r="G18" i="2"/>
  <c r="G14" i="2"/>
  <c r="H5" i="1"/>
  <c r="I5" i="1" s="1"/>
  <c r="K5" i="1" s="1"/>
  <c r="G37" i="1"/>
  <c r="H37" i="1" s="1"/>
  <c r="I37" i="1" s="1"/>
  <c r="K37" i="1" s="1"/>
  <c r="G41" i="1"/>
  <c r="H41" i="1" s="1"/>
  <c r="I41" i="1" s="1"/>
  <c r="K41" i="1" s="1"/>
  <c r="G18" i="1"/>
  <c r="G43" i="1"/>
  <c r="H43" i="1" s="1"/>
  <c r="I43" i="1" s="1"/>
  <c r="K43" i="1" s="1"/>
  <c r="G48" i="1"/>
  <c r="G9" i="1"/>
  <c r="G25" i="1"/>
  <c r="H25" i="1" s="1"/>
  <c r="I25" i="1" s="1"/>
  <c r="K25" i="1" s="1"/>
  <c r="G49" i="1"/>
  <c r="H49" i="1" s="1"/>
  <c r="I49" i="1" s="1"/>
  <c r="K49" i="1" s="1"/>
  <c r="G42" i="1"/>
  <c r="G3" i="1"/>
  <c r="G19" i="1"/>
  <c r="H19" i="1" s="1"/>
  <c r="I19" i="1" s="1"/>
  <c r="K19" i="1" s="1"/>
  <c r="G4" i="1"/>
  <c r="G20" i="1"/>
  <c r="G17" i="1"/>
  <c r="H17" i="1" s="1"/>
  <c r="I17" i="1" s="1"/>
  <c r="G22" i="1"/>
  <c r="G14" i="1"/>
  <c r="G11" i="1"/>
  <c r="H11" i="1" s="1"/>
  <c r="I11" i="1" s="1"/>
  <c r="K11" i="1" s="1"/>
  <c r="G27" i="1"/>
  <c r="H27" i="1" s="1"/>
  <c r="I27" i="1" s="1"/>
  <c r="K27" i="1" s="1"/>
  <c r="G12" i="1"/>
  <c r="G28" i="1"/>
  <c r="G21" i="1"/>
  <c r="H21" i="1" s="1"/>
  <c r="I21" i="1" s="1"/>
  <c r="K21" i="1" s="1"/>
  <c r="G26" i="1"/>
  <c r="G15" i="1"/>
  <c r="H15" i="1" s="1"/>
  <c r="I15" i="1" s="1"/>
  <c r="G16" i="1"/>
  <c r="G13" i="1"/>
  <c r="H13" i="1" s="1"/>
  <c r="I13" i="1" s="1"/>
  <c r="K13" i="1" s="1"/>
  <c r="G29" i="1"/>
  <c r="H29" i="1" s="1"/>
  <c r="I29" i="1" s="1"/>
  <c r="K29" i="1" s="1"/>
  <c r="G10" i="1"/>
  <c r="G6" i="1"/>
  <c r="G7" i="1"/>
  <c r="G23" i="1"/>
  <c r="H23" i="1" s="1"/>
  <c r="I23" i="1" s="1"/>
  <c r="K23" i="1" s="1"/>
  <c r="G8" i="1"/>
  <c r="G24" i="1"/>
  <c r="G13" i="4"/>
  <c r="G6" i="4"/>
  <c r="G17" i="4"/>
  <c r="G15" i="4"/>
  <c r="G9" i="6"/>
  <c r="D10" i="3" s="1"/>
  <c r="AA50" i="1"/>
  <c r="T50" i="1"/>
  <c r="G11" i="4"/>
  <c r="G4" i="4"/>
  <c r="G16" i="4"/>
  <c r="G10" i="2"/>
  <c r="P50" i="1"/>
  <c r="Q50" i="1"/>
  <c r="G10" i="4"/>
  <c r="G9" i="4"/>
  <c r="G12" i="4"/>
  <c r="D47" i="1"/>
  <c r="G47" i="1" s="1"/>
  <c r="H47" i="1" s="1"/>
  <c r="I47" i="1" s="1"/>
  <c r="K47" i="1" s="1"/>
  <c r="D46" i="1"/>
  <c r="G46" i="1" s="1"/>
  <c r="D45" i="1"/>
  <c r="G45" i="1" s="1"/>
  <c r="H45" i="1" s="1"/>
  <c r="I45" i="1" s="1"/>
  <c r="K45" i="1" s="1"/>
  <c r="D44" i="1"/>
  <c r="G44" i="1" s="1"/>
  <c r="D40" i="1"/>
  <c r="G40" i="1" s="1"/>
  <c r="D39" i="1"/>
  <c r="G39" i="1" s="1"/>
  <c r="H39" i="1" s="1"/>
  <c r="I39" i="1" s="1"/>
  <c r="D38" i="1"/>
  <c r="G38" i="1" s="1"/>
  <c r="D36" i="1"/>
  <c r="G36" i="1" s="1"/>
  <c r="D35" i="1"/>
  <c r="G35" i="1" s="1"/>
  <c r="H35" i="1" s="1"/>
  <c r="I35" i="1" s="1"/>
  <c r="K35" i="1" s="1"/>
  <c r="D34" i="1"/>
  <c r="G34" i="1" s="1"/>
  <c r="D33" i="1"/>
  <c r="G33" i="1" s="1"/>
  <c r="H33" i="1" s="1"/>
  <c r="I33" i="1" s="1"/>
  <c r="K33" i="1" s="1"/>
  <c r="D32" i="1"/>
  <c r="G32" i="1" s="1"/>
  <c r="D31" i="1"/>
  <c r="G31" i="1" s="1"/>
  <c r="H31" i="1" s="1"/>
  <c r="I31" i="1" s="1"/>
  <c r="K31" i="1" s="1"/>
  <c r="D30" i="1"/>
  <c r="K9" i="6" l="1"/>
  <c r="H4" i="2"/>
  <c r="I4" i="2" s="1"/>
  <c r="K4" i="2" s="1"/>
  <c r="H16" i="2"/>
  <c r="I16" i="2" s="1"/>
  <c r="K16" i="2" s="1"/>
  <c r="G18" i="4"/>
  <c r="H14" i="2"/>
  <c r="I14" i="2" s="1"/>
  <c r="K14" i="2" s="1"/>
  <c r="H13" i="2"/>
  <c r="I13" i="2" s="1"/>
  <c r="K13" i="2" s="1"/>
  <c r="H10" i="2"/>
  <c r="I10" i="2" s="1"/>
  <c r="K10" i="2" s="1"/>
  <c r="H18" i="2"/>
  <c r="I18" i="2" s="1"/>
  <c r="K18" i="2" s="1"/>
  <c r="H7" i="2"/>
  <c r="I7" i="2" s="1"/>
  <c r="K7" i="2" s="1"/>
  <c r="G19" i="2"/>
  <c r="D9" i="3" s="1"/>
  <c r="H46" i="1"/>
  <c r="I46" i="1" s="1"/>
  <c r="K46" i="1" s="1"/>
  <c r="H26" i="1"/>
  <c r="I26" i="1" s="1"/>
  <c r="K26" i="1" s="1"/>
  <c r="H3" i="1"/>
  <c r="I3" i="1" s="1"/>
  <c r="K3" i="1" s="1"/>
  <c r="H9" i="1"/>
  <c r="I9" i="1" s="1"/>
  <c r="K9" i="1" s="1"/>
  <c r="H34" i="1"/>
  <c r="I34" i="1" s="1"/>
  <c r="K34" i="1" s="1"/>
  <c r="H40" i="1"/>
  <c r="I40" i="1" s="1"/>
  <c r="H7" i="1"/>
  <c r="I7" i="1" s="1"/>
  <c r="K7" i="1" s="1"/>
  <c r="H20" i="1"/>
  <c r="I20" i="1" s="1"/>
  <c r="K20" i="1" s="1"/>
  <c r="H42" i="1"/>
  <c r="I42" i="1" s="1"/>
  <c r="K42" i="1" s="1"/>
  <c r="H48" i="1"/>
  <c r="I48" i="1" s="1"/>
  <c r="K48" i="1" s="1"/>
  <c r="H32" i="1"/>
  <c r="I32" i="1" s="1"/>
  <c r="K32" i="1" s="1"/>
  <c r="H36" i="1"/>
  <c r="I36" i="1" s="1"/>
  <c r="K36" i="1" s="1"/>
  <c r="H44" i="1"/>
  <c r="I44" i="1" s="1"/>
  <c r="H24" i="1"/>
  <c r="I24" i="1" s="1"/>
  <c r="K24" i="1" s="1"/>
  <c r="H6" i="1"/>
  <c r="I6" i="1" s="1"/>
  <c r="K6" i="1" s="1"/>
  <c r="H16" i="1"/>
  <c r="I16" i="1" s="1"/>
  <c r="H28" i="1"/>
  <c r="I28" i="1" s="1"/>
  <c r="K28" i="1" s="1"/>
  <c r="H14" i="1"/>
  <c r="I14" i="1" s="1"/>
  <c r="K14" i="1" s="1"/>
  <c r="H4" i="1"/>
  <c r="I4" i="1" s="1"/>
  <c r="K4" i="1" s="1"/>
  <c r="H38" i="1"/>
  <c r="I38" i="1" s="1"/>
  <c r="K38" i="1" s="1"/>
  <c r="H8" i="1"/>
  <c r="I8" i="1" s="1"/>
  <c r="K8" i="1" s="1"/>
  <c r="H10" i="1"/>
  <c r="I10" i="1" s="1"/>
  <c r="K10" i="1" s="1"/>
  <c r="H12" i="1"/>
  <c r="I12" i="1" s="1"/>
  <c r="K12" i="1" s="1"/>
  <c r="H22" i="1"/>
  <c r="I22" i="1" s="1"/>
  <c r="K22" i="1" s="1"/>
  <c r="H18" i="1"/>
  <c r="I18" i="1" s="1"/>
  <c r="K18" i="1" s="1"/>
  <c r="D50" i="1"/>
  <c r="G30" i="1"/>
  <c r="K19" i="2" l="1"/>
  <c r="G50" i="1"/>
  <c r="D8" i="3" s="1"/>
  <c r="D11" i="3" s="1"/>
  <c r="E13" i="3" s="1"/>
  <c r="H30" i="1"/>
  <c r="I30" i="1" s="1"/>
  <c r="K30" i="1" s="1"/>
  <c r="K50" i="1" s="1"/>
  <c r="E15" i="3" s="1"/>
  <c r="E19" i="3" s="1"/>
</calcChain>
</file>

<file path=xl/sharedStrings.xml><?xml version="1.0" encoding="utf-8"?>
<sst xmlns="http://schemas.openxmlformats.org/spreadsheetml/2006/main" count="213" uniqueCount="130">
  <si>
    <t>item</t>
    <phoneticPr fontId="2"/>
  </si>
  <si>
    <t>QTY</t>
    <phoneticPr fontId="2"/>
  </si>
  <si>
    <t>chair</t>
    <phoneticPr fontId="2"/>
  </si>
  <si>
    <t>swedish box</t>
    <phoneticPr fontId="2"/>
  </si>
  <si>
    <t>book Shelf</t>
    <phoneticPr fontId="2"/>
  </si>
  <si>
    <t>56 drawn rack</t>
    <phoneticPr fontId="2"/>
  </si>
  <si>
    <t>English shelf</t>
    <phoneticPr fontId="2"/>
  </si>
  <si>
    <t>3 door Shelf</t>
    <phoneticPr fontId="2"/>
  </si>
  <si>
    <t>swedish table</t>
    <phoneticPr fontId="2"/>
  </si>
  <si>
    <t>1054-2</t>
    <phoneticPr fontId="2"/>
  </si>
  <si>
    <t>French desk</t>
    <phoneticPr fontId="2"/>
  </si>
  <si>
    <t>big extend table</t>
    <phoneticPr fontId="2"/>
  </si>
  <si>
    <t>coffee table</t>
    <phoneticPr fontId="2"/>
  </si>
  <si>
    <t>small white table</t>
    <phoneticPr fontId="2"/>
  </si>
  <si>
    <t>big working table</t>
    <phoneticPr fontId="2"/>
  </si>
  <si>
    <t>3 door wordloap</t>
    <phoneticPr fontId="2"/>
  </si>
  <si>
    <t>2 door glass cabnet</t>
    <phoneticPr fontId="2"/>
  </si>
  <si>
    <t>chest 4 doors</t>
    <phoneticPr fontId="2"/>
  </si>
  <si>
    <t>2 doors base</t>
    <phoneticPr fontId="2"/>
  </si>
  <si>
    <t>coffe table</t>
    <phoneticPr fontId="2"/>
  </si>
  <si>
    <t>hanging cabnet</t>
    <phoneticPr fontId="2"/>
  </si>
  <si>
    <t>small box</t>
    <phoneticPr fontId="2"/>
  </si>
  <si>
    <t>lamp</t>
    <phoneticPr fontId="2"/>
  </si>
  <si>
    <t>10 doors cabnet</t>
    <phoneticPr fontId="2"/>
  </si>
  <si>
    <t>TV base</t>
    <phoneticPr fontId="2"/>
  </si>
  <si>
    <t>metal desk with 2 chairs</t>
    <phoneticPr fontId="2"/>
  </si>
  <si>
    <t>table</t>
    <phoneticPr fontId="2"/>
  </si>
  <si>
    <t>metal can</t>
    <phoneticPr fontId="2"/>
  </si>
  <si>
    <t>arm chair</t>
    <phoneticPr fontId="2"/>
  </si>
  <si>
    <t>mable plate</t>
    <phoneticPr fontId="2"/>
  </si>
  <si>
    <t>ladder</t>
    <phoneticPr fontId="2"/>
  </si>
  <si>
    <t>green bottle</t>
    <phoneticPr fontId="2"/>
  </si>
  <si>
    <t>pot</t>
    <phoneticPr fontId="2"/>
  </si>
  <si>
    <t>wooden dool</t>
    <phoneticPr fontId="2"/>
  </si>
  <si>
    <t>backets</t>
    <phoneticPr fontId="2"/>
  </si>
  <si>
    <t>dust box</t>
    <phoneticPr fontId="2"/>
  </si>
  <si>
    <t>smalle shelf</t>
    <phoneticPr fontId="2"/>
  </si>
  <si>
    <t>extra table</t>
    <phoneticPr fontId="2"/>
  </si>
  <si>
    <t>extra cabnet</t>
    <phoneticPr fontId="2"/>
  </si>
  <si>
    <t>stoole</t>
    <phoneticPr fontId="2"/>
  </si>
  <si>
    <t>bottle</t>
    <phoneticPr fontId="2"/>
  </si>
  <si>
    <t>bottle case</t>
    <phoneticPr fontId="2"/>
  </si>
  <si>
    <t>white table</t>
    <phoneticPr fontId="2"/>
  </si>
  <si>
    <t>1096-1</t>
    <phoneticPr fontId="2"/>
  </si>
  <si>
    <t>brown table</t>
    <phoneticPr fontId="2"/>
  </si>
  <si>
    <t>total</t>
    <phoneticPr fontId="2"/>
  </si>
  <si>
    <t>desk/table</t>
    <phoneticPr fontId="2"/>
  </si>
  <si>
    <t>chair/stoole</t>
    <phoneticPr fontId="2"/>
  </si>
  <si>
    <t>Shelf/rack</t>
    <phoneticPr fontId="2"/>
  </si>
  <si>
    <t>jar</t>
    <phoneticPr fontId="2"/>
  </si>
  <si>
    <t>vase</t>
    <phoneticPr fontId="2"/>
  </si>
  <si>
    <t>bin</t>
    <phoneticPr fontId="2"/>
  </si>
  <si>
    <t>lamp/shede</t>
    <phoneticPr fontId="2"/>
  </si>
  <si>
    <t>plate</t>
    <phoneticPr fontId="2"/>
  </si>
  <si>
    <t>others</t>
    <phoneticPr fontId="2"/>
  </si>
  <si>
    <t>No</t>
    <phoneticPr fontId="2"/>
  </si>
  <si>
    <t>Total(JPN)</t>
    <phoneticPr fontId="2"/>
  </si>
  <si>
    <t>Low desk</t>
    <phoneticPr fontId="2"/>
  </si>
  <si>
    <t>small blue chair</t>
    <phoneticPr fontId="2"/>
  </si>
  <si>
    <t>small bench</t>
    <phoneticPr fontId="2"/>
  </si>
  <si>
    <t>coffee table blue</t>
    <phoneticPr fontId="2"/>
  </si>
  <si>
    <t>military desk</t>
    <phoneticPr fontId="2"/>
  </si>
  <si>
    <t>bed-side cabinet</t>
    <phoneticPr fontId="2"/>
  </si>
  <si>
    <t>metal stoole</t>
    <phoneticPr fontId="2"/>
  </si>
  <si>
    <t>wood stoole</t>
    <phoneticPr fontId="2"/>
  </si>
  <si>
    <t>military block</t>
    <phoneticPr fontId="2"/>
  </si>
  <si>
    <t>metal cabinet</t>
    <phoneticPr fontId="2"/>
  </si>
  <si>
    <t>working bench</t>
    <phoneticPr fontId="2"/>
  </si>
  <si>
    <t>bench green</t>
    <phoneticPr fontId="2"/>
  </si>
  <si>
    <r>
      <t>Total (</t>
    </r>
    <r>
      <rPr>
        <sz val="11"/>
        <color theme="1"/>
        <rFont val="游ゴシック"/>
        <family val="2"/>
        <charset val="128"/>
        <scheme val="minor"/>
      </rPr>
      <t>€</t>
    </r>
    <r>
      <rPr>
        <sz val="11"/>
        <color theme="1"/>
        <rFont val="游ゴシック"/>
        <family val="3"/>
        <charset val="128"/>
        <scheme val="minor"/>
      </rPr>
      <t>)</t>
    </r>
    <phoneticPr fontId="2"/>
  </si>
  <si>
    <t>U/P(€)</t>
    <phoneticPr fontId="2"/>
  </si>
  <si>
    <t>ramp shell (green)</t>
    <phoneticPr fontId="2"/>
  </si>
  <si>
    <t>ramp shell (white)</t>
    <phoneticPr fontId="2"/>
  </si>
  <si>
    <t>Exchange rate</t>
    <phoneticPr fontId="2"/>
  </si>
  <si>
    <t>YEN</t>
    <phoneticPr fontId="2"/>
  </si>
  <si>
    <t>Euro</t>
    <phoneticPr fontId="2"/>
  </si>
  <si>
    <t>Photo＃</t>
    <phoneticPr fontId="2"/>
  </si>
  <si>
    <t>1066-2</t>
    <phoneticPr fontId="2"/>
  </si>
  <si>
    <t>1068-2</t>
    <phoneticPr fontId="2"/>
  </si>
  <si>
    <t>shoes shape</t>
    <phoneticPr fontId="2"/>
  </si>
  <si>
    <t>desk lamp</t>
    <phoneticPr fontId="2"/>
  </si>
  <si>
    <t>toys</t>
    <phoneticPr fontId="2"/>
  </si>
  <si>
    <t>table kitchen w 6chairs</t>
    <phoneticPr fontId="2"/>
  </si>
  <si>
    <t>side table</t>
    <phoneticPr fontId="2"/>
  </si>
  <si>
    <t>table can paign</t>
    <phoneticPr fontId="2"/>
  </si>
  <si>
    <t>Travel bag</t>
    <phoneticPr fontId="2"/>
  </si>
  <si>
    <t>table lamp</t>
    <phoneticPr fontId="2"/>
  </si>
  <si>
    <t>number label</t>
    <phoneticPr fontId="2"/>
  </si>
  <si>
    <t>total (€）</t>
    <phoneticPr fontId="2"/>
  </si>
  <si>
    <t>UP(€）</t>
    <phoneticPr fontId="2"/>
  </si>
  <si>
    <t>Age</t>
    <phoneticPr fontId="2"/>
  </si>
  <si>
    <t>Shop</t>
    <phoneticPr fontId="2"/>
  </si>
  <si>
    <t>領収書</t>
    <rPh sb="0" eb="3">
      <t>リョウシュウショ</t>
    </rPh>
    <phoneticPr fontId="2"/>
  </si>
  <si>
    <t>winter</t>
    <phoneticPr fontId="2"/>
  </si>
  <si>
    <t>H1</t>
    <phoneticPr fontId="2"/>
  </si>
  <si>
    <t>Kramer</t>
    <phoneticPr fontId="2"/>
  </si>
  <si>
    <t>Delft tile</t>
    <phoneticPr fontId="2"/>
  </si>
  <si>
    <t>Book</t>
    <phoneticPr fontId="2"/>
  </si>
  <si>
    <t>H2</t>
    <phoneticPr fontId="2"/>
  </si>
  <si>
    <t>Doll with choco</t>
    <phoneticPr fontId="2"/>
  </si>
  <si>
    <t>Royal</t>
    <phoneticPr fontId="2"/>
  </si>
  <si>
    <t>H3</t>
    <phoneticPr fontId="2"/>
  </si>
  <si>
    <t>Doll of owl</t>
    <phoneticPr fontId="2"/>
  </si>
  <si>
    <t>H4</t>
    <phoneticPr fontId="2"/>
  </si>
  <si>
    <t>postcard</t>
    <phoneticPr fontId="2"/>
  </si>
  <si>
    <t>pen</t>
    <phoneticPr fontId="2"/>
  </si>
  <si>
    <t>entrance fee</t>
    <phoneticPr fontId="2"/>
  </si>
  <si>
    <t>H5</t>
    <phoneticPr fontId="2"/>
  </si>
  <si>
    <t>18s butter pot</t>
    <phoneticPr fontId="2"/>
  </si>
  <si>
    <t>17s white cup</t>
    <phoneticPr fontId="2"/>
  </si>
  <si>
    <t>LPC</t>
    <phoneticPr fontId="2"/>
  </si>
  <si>
    <t>H6</t>
    <phoneticPr fontId="2"/>
  </si>
  <si>
    <t>coat</t>
    <phoneticPr fontId="2"/>
  </si>
  <si>
    <t>globe</t>
    <phoneticPr fontId="2"/>
  </si>
  <si>
    <t>episode</t>
    <phoneticPr fontId="2"/>
  </si>
  <si>
    <t>H7</t>
    <phoneticPr fontId="2"/>
  </si>
  <si>
    <t>購入費用</t>
    <rPh sb="0" eb="2">
      <t>コウニュウ</t>
    </rPh>
    <rPh sb="2" eb="4">
      <t>ヒヨウ</t>
    </rPh>
    <phoneticPr fontId="2"/>
  </si>
  <si>
    <t>YEN</t>
    <phoneticPr fontId="2"/>
  </si>
  <si>
    <t>運賃</t>
    <rPh sb="0" eb="2">
      <t>ウンチン</t>
    </rPh>
    <phoneticPr fontId="2"/>
  </si>
  <si>
    <t>運賃分散</t>
    <rPh sb="0" eb="2">
      <t>ウンチン</t>
    </rPh>
    <rPh sb="2" eb="4">
      <t>ブンサン</t>
    </rPh>
    <phoneticPr fontId="2"/>
  </si>
  <si>
    <t>原価</t>
    <rPh sb="0" eb="2">
      <t>ゲンカ</t>
    </rPh>
    <phoneticPr fontId="2"/>
  </si>
  <si>
    <t>売価</t>
    <rPh sb="0" eb="2">
      <t>バイカ</t>
    </rPh>
    <phoneticPr fontId="2"/>
  </si>
  <si>
    <t>利益</t>
    <rPh sb="0" eb="2">
      <t>リエキ</t>
    </rPh>
    <phoneticPr fontId="2"/>
  </si>
  <si>
    <t>売上</t>
    <rPh sb="0" eb="2">
      <t>ウリアゲ</t>
    </rPh>
    <phoneticPr fontId="2"/>
  </si>
  <si>
    <t>計</t>
    <rPh sb="0" eb="1">
      <t>ケイ</t>
    </rPh>
    <phoneticPr fontId="2"/>
  </si>
  <si>
    <t>丸机、脚の修理</t>
    <rPh sb="0" eb="1">
      <t>マル</t>
    </rPh>
    <rPh sb="1" eb="2">
      <t>ツクエ</t>
    </rPh>
    <rPh sb="3" eb="4">
      <t>アシ</t>
    </rPh>
    <rPh sb="5" eb="7">
      <t>シュウリ</t>
    </rPh>
    <phoneticPr fontId="2"/>
  </si>
  <si>
    <t>塗装</t>
    <rPh sb="0" eb="2">
      <t>トソウ</t>
    </rPh>
    <phoneticPr fontId="2"/>
  </si>
  <si>
    <t>〇</t>
    <phoneticPr fontId="2"/>
  </si>
  <si>
    <t>店舗用</t>
    <rPh sb="0" eb="3">
      <t>テンポヨウ</t>
    </rPh>
    <phoneticPr fontId="2"/>
  </si>
  <si>
    <t>引き出し金具</t>
    <rPh sb="0" eb="1">
      <t>ヒ</t>
    </rPh>
    <rPh sb="2" eb="3">
      <t>ダ</t>
    </rPh>
    <rPh sb="4" eb="6">
      <t>カナグ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</si>
</sst>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2" fontId="0" fillId="0" borderId="0" xfId="0" applyNumberFormat="1" applyAlignment="1">
      <alignment vertical="center" wrapText="1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" fontId="0" fillId="0" borderId="0" xfId="0" applyNumberFormat="1">
      <alignment vertical="center"/>
    </xf>
    <xf numFmtId="1" fontId="3" fillId="0" borderId="1" xfId="0" applyNumberFormat="1" applyFont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0" xfId="0" applyNumberFormat="1">
      <alignment vertical="center"/>
    </xf>
    <xf numFmtId="0" fontId="3" fillId="0" borderId="0" xfId="0" applyFont="1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37C7-CBD3-403C-861E-A9B0208A09B9}">
  <dimension ref="B2:E19"/>
  <sheetViews>
    <sheetView topLeftCell="A5" workbookViewId="0">
      <selection activeCell="E13" sqref="E13"/>
    </sheetView>
  </sheetViews>
  <sheetFormatPr defaultRowHeight="18" x14ac:dyDescent="0.55000000000000004"/>
  <cols>
    <col min="4" max="4" width="9.1640625" bestFit="1" customWidth="1"/>
  </cols>
  <sheetData>
    <row r="2" spans="2:5" x14ac:dyDescent="0.55000000000000004">
      <c r="B2" t="s">
        <v>73</v>
      </c>
      <c r="D2" t="s">
        <v>74</v>
      </c>
      <c r="E2" t="s">
        <v>75</v>
      </c>
    </row>
    <row r="3" spans="2:5" x14ac:dyDescent="0.55000000000000004">
      <c r="B3">
        <f>D3/E3</f>
        <v>145.75134819997083</v>
      </c>
      <c r="D3">
        <v>300000</v>
      </c>
      <c r="E3">
        <v>2058.3000000000002</v>
      </c>
    </row>
    <row r="7" spans="2:5" x14ac:dyDescent="0.55000000000000004">
      <c r="B7" t="s">
        <v>116</v>
      </c>
      <c r="D7" t="s">
        <v>117</v>
      </c>
    </row>
    <row r="8" spans="2:5" x14ac:dyDescent="0.55000000000000004">
      <c r="D8" s="13">
        <f>VlistBrocante!G50</f>
        <v>1020259.4373997956</v>
      </c>
    </row>
    <row r="9" spans="2:5" x14ac:dyDescent="0.55000000000000004">
      <c r="D9" s="13">
        <f>Oldwood!G19</f>
        <v>498469.6108439003</v>
      </c>
    </row>
    <row r="10" spans="2:5" x14ac:dyDescent="0.55000000000000004">
      <c r="D10" s="13">
        <f>Blooklyn!G9</f>
        <v>451829.1794199096</v>
      </c>
    </row>
    <row r="11" spans="2:5" x14ac:dyDescent="0.55000000000000004">
      <c r="D11" s="13">
        <f>SUM(D8:D10)</f>
        <v>1970558.2276636055</v>
      </c>
    </row>
    <row r="13" spans="2:5" x14ac:dyDescent="0.55000000000000004">
      <c r="B13" t="s">
        <v>118</v>
      </c>
      <c r="D13" s="8">
        <v>559903</v>
      </c>
      <c r="E13">
        <f>D13/D11</f>
        <v>0.28413420732248529</v>
      </c>
    </row>
    <row r="15" spans="2:5" x14ac:dyDescent="0.55000000000000004">
      <c r="B15" t="s">
        <v>123</v>
      </c>
      <c r="C15" t="s">
        <v>122</v>
      </c>
      <c r="D15" s="13">
        <f>VlistBrocante!J50</f>
        <v>2258500</v>
      </c>
      <c r="E15" s="13">
        <f>VlistBrocante!K50</f>
        <v>1261852.2810085996</v>
      </c>
    </row>
    <row r="16" spans="2:5" x14ac:dyDescent="0.55000000000000004">
      <c r="D16" s="13">
        <f>Oldwood!J19</f>
        <v>1196200</v>
      </c>
      <c r="E16" s="13">
        <f>Oldwood!K19</f>
        <v>598036.46698731964</v>
      </c>
    </row>
    <row r="17" spans="3:5" x14ac:dyDescent="0.55000000000000004">
      <c r="D17" s="13">
        <f>Blooklyn!J9</f>
        <v>945000</v>
      </c>
      <c r="E17" s="13">
        <f>Blooklyn!K9</f>
        <v>402804.9846961085</v>
      </c>
    </row>
    <row r="18" spans="3:5" x14ac:dyDescent="0.55000000000000004">
      <c r="D18" s="13">
        <f>'Delft and so on'!J18</f>
        <v>196000</v>
      </c>
      <c r="E18" s="13">
        <f>'Delft and so on'!K18</f>
        <v>88501.0931351115</v>
      </c>
    </row>
    <row r="19" spans="3:5" x14ac:dyDescent="0.55000000000000004">
      <c r="C19" t="s">
        <v>124</v>
      </c>
      <c r="D19" s="13">
        <f>SUM(D15:D18)</f>
        <v>4595700</v>
      </c>
      <c r="E19" s="13">
        <f>SUM(E15:E18)</f>
        <v>2351194.825827139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E6F5-C5C3-493C-BCBE-0B0C545C0EAF}">
  <dimension ref="B1:AA5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3" sqref="M3"/>
    </sheetView>
  </sheetViews>
  <sheetFormatPr defaultRowHeight="18" x14ac:dyDescent="0.55000000000000004"/>
  <cols>
    <col min="1" max="1" width="1.5" customWidth="1"/>
    <col min="2" max="2" width="7.6640625" customWidth="1"/>
    <col min="3" max="3" width="22.5" bestFit="1" customWidth="1"/>
    <col min="7" max="11" width="9" customWidth="1"/>
    <col min="12" max="12" width="2.33203125" customWidth="1"/>
    <col min="13" max="14" width="14.5" customWidth="1"/>
    <col min="15" max="27" width="6.1640625" customWidth="1"/>
  </cols>
  <sheetData>
    <row r="1" spans="2:27" s="4" customFormat="1" ht="36" x14ac:dyDescent="0.55000000000000004">
      <c r="G1" s="7">
        <f>'Exchange rate'!B3</f>
        <v>145.75134819997083</v>
      </c>
      <c r="H1" s="7">
        <v>0.3</v>
      </c>
      <c r="I1" s="7"/>
      <c r="J1" s="7"/>
      <c r="K1" s="7"/>
      <c r="O1" s="4" t="s">
        <v>46</v>
      </c>
      <c r="P1" s="4" t="s">
        <v>47</v>
      </c>
      <c r="Q1" s="4" t="s">
        <v>48</v>
      </c>
      <c r="R1" s="4" t="s">
        <v>49</v>
      </c>
      <c r="S1" s="4" t="s">
        <v>50</v>
      </c>
      <c r="T1" s="4" t="s">
        <v>51</v>
      </c>
      <c r="U1" s="4" t="s">
        <v>52</v>
      </c>
      <c r="V1" s="4" t="s">
        <v>53</v>
      </c>
      <c r="W1" s="4" t="s">
        <v>27</v>
      </c>
      <c r="AA1" s="4" t="s">
        <v>54</v>
      </c>
    </row>
    <row r="2" spans="2:27" x14ac:dyDescent="0.55000000000000004">
      <c r="B2" s="1" t="s">
        <v>76</v>
      </c>
      <c r="C2" s="1" t="s">
        <v>0</v>
      </c>
      <c r="D2" s="6" t="s">
        <v>69</v>
      </c>
      <c r="E2" s="1" t="s">
        <v>70</v>
      </c>
      <c r="F2" s="1" t="s">
        <v>1</v>
      </c>
      <c r="G2" s="5" t="s">
        <v>56</v>
      </c>
      <c r="H2" s="14" t="s">
        <v>119</v>
      </c>
      <c r="I2" s="14" t="s">
        <v>120</v>
      </c>
      <c r="J2" s="14" t="s">
        <v>121</v>
      </c>
      <c r="K2" s="14" t="s">
        <v>122</v>
      </c>
    </row>
    <row r="3" spans="2:27" x14ac:dyDescent="0.55000000000000004">
      <c r="B3" s="1">
        <v>1048</v>
      </c>
      <c r="C3" s="1" t="s">
        <v>3</v>
      </c>
      <c r="D3" s="1">
        <v>60</v>
      </c>
      <c r="E3" s="1">
        <v>60</v>
      </c>
      <c r="F3" s="1">
        <v>1</v>
      </c>
      <c r="G3" s="9">
        <f t="shared" ref="G3:G49" si="0">D3*G$1</f>
        <v>8745.0808919982501</v>
      </c>
      <c r="H3" s="15">
        <f>G3*H$1</f>
        <v>2623.524267599475</v>
      </c>
      <c r="I3" s="15">
        <f>G3+H3</f>
        <v>11368.605159597726</v>
      </c>
      <c r="J3" s="15">
        <v>28000</v>
      </c>
      <c r="K3" s="15">
        <f>IF(J3="","",J3-I3)</f>
        <v>16631.394840402274</v>
      </c>
      <c r="M3" t="s">
        <v>127</v>
      </c>
      <c r="Q3">
        <f>$F3</f>
        <v>1</v>
      </c>
    </row>
    <row r="4" spans="2:27" x14ac:dyDescent="0.55000000000000004">
      <c r="B4" s="1">
        <v>1049</v>
      </c>
      <c r="C4" s="1" t="s">
        <v>4</v>
      </c>
      <c r="D4" s="1">
        <v>180</v>
      </c>
      <c r="E4" s="1">
        <v>180</v>
      </c>
      <c r="F4" s="1">
        <v>1</v>
      </c>
      <c r="G4" s="9">
        <f t="shared" si="0"/>
        <v>26235.242675994748</v>
      </c>
      <c r="H4" s="15">
        <f t="shared" ref="H4:H49" si="1">G4*H$1</f>
        <v>7870.5728027984242</v>
      </c>
      <c r="I4" s="15">
        <f t="shared" ref="I4:I10" si="2">G4+H4</f>
        <v>34105.815478793171</v>
      </c>
      <c r="J4" s="15">
        <v>140000</v>
      </c>
      <c r="K4" s="15">
        <f t="shared" ref="K4:K49" si="3">IF(J4="","",J4-I4)</f>
        <v>105894.18452120683</v>
      </c>
      <c r="M4" t="s">
        <v>128</v>
      </c>
      <c r="Q4">
        <f>$F4</f>
        <v>1</v>
      </c>
    </row>
    <row r="5" spans="2:27" x14ac:dyDescent="0.55000000000000004">
      <c r="B5" s="1">
        <v>1050</v>
      </c>
      <c r="C5" s="1" t="s">
        <v>5</v>
      </c>
      <c r="D5" s="1">
        <v>475</v>
      </c>
      <c r="E5" s="1">
        <v>475</v>
      </c>
      <c r="F5" s="1">
        <v>1</v>
      </c>
      <c r="G5" s="9">
        <f t="shared" si="0"/>
        <v>69231.890394986141</v>
      </c>
      <c r="H5" s="15">
        <f t="shared" si="1"/>
        <v>20769.567118495841</v>
      </c>
      <c r="I5" s="15">
        <f t="shared" si="2"/>
        <v>90001.45751348199</v>
      </c>
      <c r="J5" s="15">
        <v>220000</v>
      </c>
      <c r="K5" s="15">
        <f t="shared" si="3"/>
        <v>129998.54248651801</v>
      </c>
      <c r="M5" t="s">
        <v>129</v>
      </c>
      <c r="N5" t="s">
        <v>126</v>
      </c>
      <c r="Q5">
        <f>$F5</f>
        <v>1</v>
      </c>
    </row>
    <row r="6" spans="2:27" x14ac:dyDescent="0.55000000000000004">
      <c r="B6" s="1">
        <v>1051</v>
      </c>
      <c r="C6" s="1" t="s">
        <v>2</v>
      </c>
      <c r="D6" s="1">
        <v>35</v>
      </c>
      <c r="E6" s="1">
        <v>35</v>
      </c>
      <c r="F6" s="1">
        <v>1</v>
      </c>
      <c r="G6" s="9">
        <f t="shared" si="0"/>
        <v>5101.2971869989797</v>
      </c>
      <c r="H6" s="15">
        <f t="shared" si="1"/>
        <v>1530.3891560996938</v>
      </c>
      <c r="I6" s="15">
        <f t="shared" si="2"/>
        <v>6631.6863430986732</v>
      </c>
      <c r="J6" s="15">
        <v>15000</v>
      </c>
      <c r="K6" s="15">
        <f t="shared" si="3"/>
        <v>8368.3136569013259</v>
      </c>
      <c r="M6" t="s">
        <v>127</v>
      </c>
      <c r="P6">
        <f>$F6</f>
        <v>1</v>
      </c>
    </row>
    <row r="7" spans="2:27" x14ac:dyDescent="0.55000000000000004">
      <c r="B7" s="1">
        <v>1052</v>
      </c>
      <c r="C7" s="1" t="s">
        <v>6</v>
      </c>
      <c r="D7" s="1">
        <v>175</v>
      </c>
      <c r="E7" s="1">
        <v>175</v>
      </c>
      <c r="F7" s="1">
        <v>1</v>
      </c>
      <c r="G7" s="9">
        <f t="shared" si="0"/>
        <v>25506.485934994897</v>
      </c>
      <c r="H7" s="15">
        <f t="shared" si="1"/>
        <v>7651.9457804984686</v>
      </c>
      <c r="I7" s="15">
        <f t="shared" si="2"/>
        <v>33158.431715493367</v>
      </c>
      <c r="J7" s="15">
        <v>72000</v>
      </c>
      <c r="K7" s="15">
        <f t="shared" si="3"/>
        <v>38841.568284506633</v>
      </c>
      <c r="N7" t="s">
        <v>126</v>
      </c>
      <c r="Q7">
        <f>$F7</f>
        <v>1</v>
      </c>
    </row>
    <row r="8" spans="2:27" x14ac:dyDescent="0.55000000000000004">
      <c r="B8" s="1">
        <v>1053</v>
      </c>
      <c r="C8" s="1" t="s">
        <v>7</v>
      </c>
      <c r="D8" s="1">
        <v>180</v>
      </c>
      <c r="E8" s="1">
        <v>180</v>
      </c>
      <c r="F8" s="1">
        <v>1</v>
      </c>
      <c r="G8" s="9">
        <f t="shared" si="0"/>
        <v>26235.242675994748</v>
      </c>
      <c r="H8" s="15">
        <f t="shared" si="1"/>
        <v>7870.5728027984242</v>
      </c>
      <c r="I8" s="15">
        <f t="shared" si="2"/>
        <v>34105.815478793171</v>
      </c>
      <c r="J8" s="15">
        <v>85000</v>
      </c>
      <c r="K8" s="15">
        <f t="shared" si="3"/>
        <v>50894.184521206829</v>
      </c>
      <c r="Q8">
        <f>$F8</f>
        <v>1</v>
      </c>
    </row>
    <row r="9" spans="2:27" x14ac:dyDescent="0.55000000000000004">
      <c r="B9" s="1">
        <v>1054</v>
      </c>
      <c r="C9" s="1" t="s">
        <v>8</v>
      </c>
      <c r="D9" s="1">
        <v>225</v>
      </c>
      <c r="E9" s="1">
        <v>225</v>
      </c>
      <c r="F9" s="1">
        <v>1</v>
      </c>
      <c r="G9" s="9">
        <f t="shared" si="0"/>
        <v>32794.053344993437</v>
      </c>
      <c r="H9" s="15">
        <f t="shared" si="1"/>
        <v>9838.2160034980316</v>
      </c>
      <c r="I9" s="15">
        <f t="shared" si="2"/>
        <v>42632.269348491471</v>
      </c>
      <c r="J9" s="15">
        <v>67000</v>
      </c>
      <c r="K9" s="15">
        <f t="shared" si="3"/>
        <v>24367.730651508529</v>
      </c>
      <c r="M9" t="s">
        <v>125</v>
      </c>
      <c r="N9" t="s">
        <v>126</v>
      </c>
      <c r="O9">
        <f t="shared" ref="O9:O14" si="4">$F9</f>
        <v>1</v>
      </c>
    </row>
    <row r="10" spans="2:27" x14ac:dyDescent="0.55000000000000004">
      <c r="B10" s="2" t="s">
        <v>9</v>
      </c>
      <c r="C10" s="1" t="s">
        <v>10</v>
      </c>
      <c r="D10" s="1">
        <v>150</v>
      </c>
      <c r="E10" s="1">
        <v>150</v>
      </c>
      <c r="F10" s="1">
        <v>1</v>
      </c>
      <c r="G10" s="9">
        <f t="shared" si="0"/>
        <v>21862.702229995626</v>
      </c>
      <c r="H10" s="15">
        <f t="shared" si="1"/>
        <v>6558.810668998688</v>
      </c>
      <c r="I10" s="15">
        <f t="shared" si="2"/>
        <v>28421.512898994315</v>
      </c>
      <c r="J10" s="15">
        <v>69000</v>
      </c>
      <c r="K10" s="15">
        <f t="shared" si="3"/>
        <v>40578.487101005681</v>
      </c>
      <c r="N10" t="s">
        <v>126</v>
      </c>
      <c r="O10">
        <f t="shared" si="4"/>
        <v>1</v>
      </c>
    </row>
    <row r="11" spans="2:27" x14ac:dyDescent="0.55000000000000004">
      <c r="B11" s="1">
        <v>1055</v>
      </c>
      <c r="C11" s="1" t="s">
        <v>11</v>
      </c>
      <c r="D11" s="1">
        <v>300</v>
      </c>
      <c r="E11" s="1">
        <v>300</v>
      </c>
      <c r="F11" s="1">
        <v>1</v>
      </c>
      <c r="G11" s="9">
        <f t="shared" si="0"/>
        <v>43725.404459991252</v>
      </c>
      <c r="H11" s="15">
        <f t="shared" si="1"/>
        <v>13117.621337997376</v>
      </c>
      <c r="I11" s="15">
        <f t="shared" ref="I11:I49" si="5">G11+H11</f>
        <v>56843.02579798863</v>
      </c>
      <c r="J11" s="15">
        <v>120000</v>
      </c>
      <c r="K11" s="15">
        <f t="shared" si="3"/>
        <v>63156.97420201137</v>
      </c>
      <c r="O11">
        <f t="shared" si="4"/>
        <v>1</v>
      </c>
    </row>
    <row r="12" spans="2:27" x14ac:dyDescent="0.55000000000000004">
      <c r="B12" s="1">
        <v>1056</v>
      </c>
      <c r="C12" s="1" t="s">
        <v>12</v>
      </c>
      <c r="D12" s="1">
        <v>70</v>
      </c>
      <c r="E12" s="1">
        <v>70</v>
      </c>
      <c r="F12" s="1">
        <v>1</v>
      </c>
      <c r="G12" s="9">
        <f t="shared" si="0"/>
        <v>10202.594373997959</v>
      </c>
      <c r="H12" s="15">
        <f t="shared" si="1"/>
        <v>3060.7783121993875</v>
      </c>
      <c r="I12" s="15">
        <f t="shared" si="5"/>
        <v>13263.372686197346</v>
      </c>
      <c r="J12" s="15">
        <v>45000</v>
      </c>
      <c r="K12" s="15">
        <f t="shared" si="3"/>
        <v>31736.627313802652</v>
      </c>
      <c r="O12">
        <f t="shared" si="4"/>
        <v>1</v>
      </c>
    </row>
    <row r="13" spans="2:27" x14ac:dyDescent="0.55000000000000004">
      <c r="B13" s="1">
        <v>1057</v>
      </c>
      <c r="C13" s="1" t="s">
        <v>13</v>
      </c>
      <c r="D13" s="1">
        <v>75</v>
      </c>
      <c r="E13" s="1">
        <v>75</v>
      </c>
      <c r="F13" s="1">
        <v>1</v>
      </c>
      <c r="G13" s="9">
        <f t="shared" si="0"/>
        <v>10931.351114997813</v>
      </c>
      <c r="H13" s="15">
        <f t="shared" si="1"/>
        <v>3279.405334499344</v>
      </c>
      <c r="I13" s="15">
        <f t="shared" si="5"/>
        <v>14210.756449497158</v>
      </c>
      <c r="J13" s="15">
        <v>53000</v>
      </c>
      <c r="K13" s="15">
        <f t="shared" si="3"/>
        <v>38789.243550502841</v>
      </c>
      <c r="O13">
        <f t="shared" si="4"/>
        <v>1</v>
      </c>
    </row>
    <row r="14" spans="2:27" x14ac:dyDescent="0.55000000000000004">
      <c r="B14" s="1">
        <v>1058</v>
      </c>
      <c r="C14" s="1" t="s">
        <v>14</v>
      </c>
      <c r="D14" s="1">
        <v>250</v>
      </c>
      <c r="E14" s="1">
        <v>250</v>
      </c>
      <c r="F14" s="1">
        <v>1</v>
      </c>
      <c r="G14" s="9">
        <f t="shared" si="0"/>
        <v>36437.837049992711</v>
      </c>
      <c r="H14" s="15">
        <f t="shared" si="1"/>
        <v>10931.351114997813</v>
      </c>
      <c r="I14" s="15">
        <f t="shared" si="5"/>
        <v>47369.188164990526</v>
      </c>
      <c r="J14" s="15">
        <v>72000</v>
      </c>
      <c r="K14" s="15">
        <f t="shared" si="3"/>
        <v>24630.811835009474</v>
      </c>
      <c r="O14">
        <f t="shared" si="4"/>
        <v>1</v>
      </c>
    </row>
    <row r="15" spans="2:27" x14ac:dyDescent="0.55000000000000004">
      <c r="B15" s="1">
        <v>1059</v>
      </c>
      <c r="C15" s="1" t="s">
        <v>15</v>
      </c>
      <c r="D15" s="1">
        <v>350</v>
      </c>
      <c r="E15" s="1">
        <v>350</v>
      </c>
      <c r="F15" s="1">
        <v>1</v>
      </c>
      <c r="G15" s="9">
        <f t="shared" si="0"/>
        <v>51012.971869989793</v>
      </c>
      <c r="H15" s="15">
        <f t="shared" si="1"/>
        <v>15303.891560996937</v>
      </c>
      <c r="I15" s="15">
        <f t="shared" si="5"/>
        <v>66316.863430986734</v>
      </c>
      <c r="J15" s="15"/>
      <c r="K15" s="15" t="str">
        <f t="shared" si="3"/>
        <v/>
      </c>
      <c r="Q15">
        <f>$F15</f>
        <v>1</v>
      </c>
    </row>
    <row r="16" spans="2:27" x14ac:dyDescent="0.55000000000000004">
      <c r="B16" s="1">
        <v>1060</v>
      </c>
      <c r="C16" s="1" t="s">
        <v>16</v>
      </c>
      <c r="D16" s="1">
        <v>450</v>
      </c>
      <c r="E16" s="1">
        <v>450</v>
      </c>
      <c r="F16" s="1">
        <v>1</v>
      </c>
      <c r="G16" s="9">
        <f t="shared" si="0"/>
        <v>65588.106689986875</v>
      </c>
      <c r="H16" s="15">
        <f t="shared" si="1"/>
        <v>19676.432006996063</v>
      </c>
      <c r="I16" s="15">
        <f t="shared" si="5"/>
        <v>85264.538696982941</v>
      </c>
      <c r="J16" s="15"/>
      <c r="K16" s="15" t="str">
        <f t="shared" si="3"/>
        <v/>
      </c>
      <c r="Q16">
        <f>$F16</f>
        <v>1</v>
      </c>
    </row>
    <row r="17" spans="2:21" x14ac:dyDescent="0.55000000000000004">
      <c r="B17" s="1">
        <v>1061</v>
      </c>
      <c r="C17" s="1" t="s">
        <v>16</v>
      </c>
      <c r="D17" s="1">
        <v>450</v>
      </c>
      <c r="E17" s="1">
        <v>450</v>
      </c>
      <c r="F17" s="1">
        <v>1</v>
      </c>
      <c r="G17" s="9">
        <f t="shared" si="0"/>
        <v>65588.106689986875</v>
      </c>
      <c r="H17" s="15">
        <f t="shared" si="1"/>
        <v>19676.432006996063</v>
      </c>
      <c r="I17" s="15">
        <f t="shared" si="5"/>
        <v>85264.538696982941</v>
      </c>
      <c r="J17" s="15"/>
      <c r="K17" s="15" t="str">
        <f t="shared" si="3"/>
        <v/>
      </c>
      <c r="Q17">
        <f>$F17</f>
        <v>1</v>
      </c>
    </row>
    <row r="18" spans="2:21" x14ac:dyDescent="0.55000000000000004">
      <c r="B18" s="1">
        <v>1062</v>
      </c>
      <c r="C18" s="1" t="s">
        <v>17</v>
      </c>
      <c r="D18" s="1">
        <v>225</v>
      </c>
      <c r="E18" s="1">
        <v>225</v>
      </c>
      <c r="F18" s="1">
        <v>1</v>
      </c>
      <c r="G18" s="9">
        <f t="shared" si="0"/>
        <v>32794.053344993437</v>
      </c>
      <c r="H18" s="15">
        <f t="shared" si="1"/>
        <v>9838.2160034980316</v>
      </c>
      <c r="I18" s="15">
        <f t="shared" si="5"/>
        <v>42632.269348491471</v>
      </c>
      <c r="J18" s="15">
        <v>89000</v>
      </c>
      <c r="K18" s="15">
        <f t="shared" si="3"/>
        <v>46367.730651508529</v>
      </c>
      <c r="Q18">
        <f>$F18</f>
        <v>1</v>
      </c>
    </row>
    <row r="19" spans="2:21" x14ac:dyDescent="0.55000000000000004">
      <c r="B19" s="1">
        <v>1065</v>
      </c>
      <c r="C19" s="1" t="s">
        <v>18</v>
      </c>
      <c r="D19" s="1">
        <v>225</v>
      </c>
      <c r="E19" s="1">
        <v>225</v>
      </c>
      <c r="F19" s="1">
        <v>1</v>
      </c>
      <c r="G19" s="9">
        <f t="shared" si="0"/>
        <v>32794.053344993437</v>
      </c>
      <c r="H19" s="15">
        <f t="shared" si="1"/>
        <v>9838.2160034980316</v>
      </c>
      <c r="I19" s="15">
        <f t="shared" si="5"/>
        <v>42632.269348491471</v>
      </c>
      <c r="J19" s="15">
        <v>65000</v>
      </c>
      <c r="K19" s="15">
        <f t="shared" si="3"/>
        <v>22367.730651508529</v>
      </c>
      <c r="Q19">
        <f>$F19</f>
        <v>1</v>
      </c>
    </row>
    <row r="20" spans="2:21" x14ac:dyDescent="0.55000000000000004">
      <c r="B20" s="1">
        <v>1066</v>
      </c>
      <c r="C20" s="1" t="s">
        <v>19</v>
      </c>
      <c r="D20" s="1">
        <v>110</v>
      </c>
      <c r="E20" s="1">
        <v>110</v>
      </c>
      <c r="F20" s="1">
        <v>1</v>
      </c>
      <c r="G20" s="9">
        <f t="shared" si="0"/>
        <v>16032.648301996793</v>
      </c>
      <c r="H20" s="15">
        <f t="shared" si="1"/>
        <v>4809.794490599038</v>
      </c>
      <c r="I20" s="15">
        <f t="shared" si="5"/>
        <v>20842.44279259583</v>
      </c>
      <c r="J20" s="15">
        <v>45000</v>
      </c>
      <c r="K20" s="15">
        <f t="shared" si="3"/>
        <v>24157.55720740417</v>
      </c>
      <c r="O20">
        <f>$F20</f>
        <v>1</v>
      </c>
    </row>
    <row r="21" spans="2:21" x14ac:dyDescent="0.55000000000000004">
      <c r="B21" s="1" t="s">
        <v>77</v>
      </c>
      <c r="C21" s="1" t="s">
        <v>19</v>
      </c>
      <c r="D21" s="1">
        <v>450</v>
      </c>
      <c r="E21" s="1">
        <v>450</v>
      </c>
      <c r="F21" s="1">
        <v>1</v>
      </c>
      <c r="G21" s="9">
        <f t="shared" si="0"/>
        <v>65588.106689986875</v>
      </c>
      <c r="H21" s="15">
        <f t="shared" si="1"/>
        <v>19676.432006996063</v>
      </c>
      <c r="I21" s="15">
        <f t="shared" si="5"/>
        <v>85264.538696982941</v>
      </c>
      <c r="J21" s="15">
        <v>118000</v>
      </c>
      <c r="K21" s="15">
        <f t="shared" si="3"/>
        <v>32735.461303017059</v>
      </c>
      <c r="O21">
        <f>$F21</f>
        <v>1</v>
      </c>
    </row>
    <row r="22" spans="2:21" x14ac:dyDescent="0.55000000000000004">
      <c r="B22" s="1">
        <v>1067</v>
      </c>
      <c r="C22" s="1" t="s">
        <v>20</v>
      </c>
      <c r="D22" s="1">
        <v>65</v>
      </c>
      <c r="E22" s="1">
        <v>65</v>
      </c>
      <c r="F22" s="1">
        <v>1</v>
      </c>
      <c r="G22" s="9">
        <f t="shared" si="0"/>
        <v>9473.8376329981038</v>
      </c>
      <c r="H22" s="15">
        <f t="shared" si="1"/>
        <v>2842.151289899431</v>
      </c>
      <c r="I22" s="15">
        <f t="shared" si="5"/>
        <v>12315.988922897535</v>
      </c>
      <c r="J22" s="15">
        <v>39000</v>
      </c>
      <c r="K22" s="15">
        <f t="shared" si="3"/>
        <v>26684.011077102463</v>
      </c>
      <c r="Q22">
        <f>$F22</f>
        <v>1</v>
      </c>
    </row>
    <row r="23" spans="2:21" x14ac:dyDescent="0.55000000000000004">
      <c r="B23" s="1">
        <v>1068</v>
      </c>
      <c r="C23" s="1" t="s">
        <v>21</v>
      </c>
      <c r="D23" s="1">
        <v>80</v>
      </c>
      <c r="E23" s="1">
        <v>80</v>
      </c>
      <c r="F23" s="1">
        <v>1</v>
      </c>
      <c r="G23" s="9">
        <f t="shared" si="0"/>
        <v>11660.107855997667</v>
      </c>
      <c r="H23" s="15">
        <f t="shared" si="1"/>
        <v>3498.0323567993</v>
      </c>
      <c r="I23" s="15">
        <f t="shared" si="5"/>
        <v>15158.140212796967</v>
      </c>
      <c r="J23" s="15">
        <v>42000</v>
      </c>
      <c r="K23" s="15">
        <f t="shared" si="3"/>
        <v>26841.859787203033</v>
      </c>
      <c r="Q23">
        <f>$F23</f>
        <v>1</v>
      </c>
    </row>
    <row r="24" spans="2:21" x14ac:dyDescent="0.55000000000000004">
      <c r="B24" s="1" t="s">
        <v>78</v>
      </c>
      <c r="C24" s="1" t="s">
        <v>21</v>
      </c>
      <c r="D24" s="1">
        <v>60</v>
      </c>
      <c r="E24" s="1">
        <v>60</v>
      </c>
      <c r="F24" s="1">
        <v>1</v>
      </c>
      <c r="G24" s="9">
        <f t="shared" si="0"/>
        <v>8745.0808919982501</v>
      </c>
      <c r="H24" s="15">
        <f t="shared" si="1"/>
        <v>2623.524267599475</v>
      </c>
      <c r="I24" s="15">
        <f t="shared" si="5"/>
        <v>11368.605159597726</v>
      </c>
      <c r="J24" s="15">
        <v>38000</v>
      </c>
      <c r="K24" s="15">
        <f t="shared" si="3"/>
        <v>26631.394840402274</v>
      </c>
      <c r="Q24">
        <f>$F24</f>
        <v>1</v>
      </c>
    </row>
    <row r="25" spans="2:21" x14ac:dyDescent="0.55000000000000004">
      <c r="B25" s="1">
        <v>1069</v>
      </c>
      <c r="C25" s="1" t="s">
        <v>22</v>
      </c>
      <c r="D25" s="1">
        <v>65</v>
      </c>
      <c r="E25" s="1">
        <v>65</v>
      </c>
      <c r="F25" s="1">
        <v>1</v>
      </c>
      <c r="G25" s="9">
        <f t="shared" si="0"/>
        <v>9473.8376329981038</v>
      </c>
      <c r="H25" s="15">
        <f t="shared" si="1"/>
        <v>2842.151289899431</v>
      </c>
      <c r="I25" s="15">
        <f t="shared" si="5"/>
        <v>12315.988922897535</v>
      </c>
      <c r="J25" s="15">
        <v>25000</v>
      </c>
      <c r="K25" s="15">
        <f t="shared" si="3"/>
        <v>12684.011077102465</v>
      </c>
      <c r="U25">
        <f>$F25</f>
        <v>1</v>
      </c>
    </row>
    <row r="26" spans="2:21" x14ac:dyDescent="0.55000000000000004">
      <c r="B26" s="1">
        <v>1070</v>
      </c>
      <c r="C26" s="1" t="s">
        <v>23</v>
      </c>
      <c r="D26" s="1">
        <v>250</v>
      </c>
      <c r="E26" s="1">
        <v>250</v>
      </c>
      <c r="F26" s="1">
        <v>1</v>
      </c>
      <c r="G26" s="9">
        <f t="shared" si="0"/>
        <v>36437.837049992711</v>
      </c>
      <c r="H26" s="15">
        <f t="shared" si="1"/>
        <v>10931.351114997813</v>
      </c>
      <c r="I26" s="15">
        <f t="shared" si="5"/>
        <v>47369.188164990526</v>
      </c>
      <c r="J26" s="15">
        <v>79000</v>
      </c>
      <c r="K26" s="15">
        <f t="shared" si="3"/>
        <v>31630.811835009474</v>
      </c>
      <c r="Q26">
        <f>$F26</f>
        <v>1</v>
      </c>
    </row>
    <row r="27" spans="2:21" x14ac:dyDescent="0.55000000000000004">
      <c r="B27" s="1">
        <v>1071</v>
      </c>
      <c r="C27" s="1" t="s">
        <v>24</v>
      </c>
      <c r="D27" s="1">
        <v>225</v>
      </c>
      <c r="E27" s="1">
        <v>225</v>
      </c>
      <c r="F27" s="1">
        <v>1</v>
      </c>
      <c r="G27" s="9">
        <f t="shared" si="0"/>
        <v>32794.053344993437</v>
      </c>
      <c r="H27" s="15">
        <f t="shared" si="1"/>
        <v>9838.2160034980316</v>
      </c>
      <c r="I27" s="15">
        <f t="shared" si="5"/>
        <v>42632.269348491471</v>
      </c>
      <c r="J27" s="15">
        <v>78000</v>
      </c>
      <c r="K27" s="15">
        <f t="shared" si="3"/>
        <v>35367.730651508529</v>
      </c>
      <c r="Q27">
        <f>$F27</f>
        <v>1</v>
      </c>
    </row>
    <row r="28" spans="2:21" x14ac:dyDescent="0.55000000000000004">
      <c r="B28" s="1">
        <v>1072</v>
      </c>
      <c r="C28" s="1" t="s">
        <v>25</v>
      </c>
      <c r="D28" s="1">
        <v>130</v>
      </c>
      <c r="E28" s="1">
        <v>130</v>
      </c>
      <c r="F28" s="1">
        <v>1</v>
      </c>
      <c r="G28" s="9">
        <f t="shared" si="0"/>
        <v>18947.675265996208</v>
      </c>
      <c r="H28" s="15">
        <f t="shared" si="1"/>
        <v>5684.3025797988621</v>
      </c>
      <c r="I28" s="15">
        <f t="shared" si="5"/>
        <v>24631.977845795071</v>
      </c>
      <c r="J28" s="15">
        <v>115000</v>
      </c>
      <c r="K28" s="15">
        <f t="shared" si="3"/>
        <v>90368.022154204926</v>
      </c>
      <c r="O28">
        <f>$F28</f>
        <v>1</v>
      </c>
    </row>
    <row r="29" spans="2:21" x14ac:dyDescent="0.55000000000000004">
      <c r="B29" s="1">
        <v>1073</v>
      </c>
      <c r="C29" s="1" t="s">
        <v>26</v>
      </c>
      <c r="D29" s="1">
        <v>125</v>
      </c>
      <c r="E29" s="1">
        <v>125</v>
      </c>
      <c r="F29" s="1">
        <v>1</v>
      </c>
      <c r="G29" s="9">
        <f t="shared" si="0"/>
        <v>18218.918524996356</v>
      </c>
      <c r="H29" s="15">
        <f t="shared" si="1"/>
        <v>5465.6755574989065</v>
      </c>
      <c r="I29" s="15">
        <f t="shared" si="5"/>
        <v>23684.594082495263</v>
      </c>
      <c r="J29" s="15">
        <v>48000</v>
      </c>
      <c r="K29" s="15">
        <f t="shared" si="3"/>
        <v>24315.405917504737</v>
      </c>
      <c r="O29">
        <f>$F29</f>
        <v>1</v>
      </c>
    </row>
    <row r="30" spans="2:21" x14ac:dyDescent="0.55000000000000004">
      <c r="B30" s="1">
        <v>1074</v>
      </c>
      <c r="C30" s="1" t="s">
        <v>27</v>
      </c>
      <c r="D30" s="1">
        <f t="shared" ref="D30:D35" si="6">E30*F30</f>
        <v>125</v>
      </c>
      <c r="E30" s="1">
        <v>25</v>
      </c>
      <c r="F30" s="1">
        <v>5</v>
      </c>
      <c r="G30" s="9">
        <f t="shared" si="0"/>
        <v>18218.918524996356</v>
      </c>
      <c r="H30" s="15">
        <f t="shared" si="1"/>
        <v>5465.6755574989065</v>
      </c>
      <c r="I30" s="15">
        <f t="shared" si="5"/>
        <v>23684.594082495263</v>
      </c>
      <c r="J30" s="15">
        <v>34000</v>
      </c>
      <c r="K30" s="15">
        <f t="shared" si="3"/>
        <v>10315.405917504737</v>
      </c>
      <c r="R30">
        <f>$F30</f>
        <v>5</v>
      </c>
    </row>
    <row r="31" spans="2:21" x14ac:dyDescent="0.55000000000000004">
      <c r="B31" s="1">
        <v>1075</v>
      </c>
      <c r="C31" s="1" t="s">
        <v>2</v>
      </c>
      <c r="D31" s="1">
        <f t="shared" si="6"/>
        <v>250</v>
      </c>
      <c r="E31" s="1">
        <v>25</v>
      </c>
      <c r="F31" s="1">
        <v>10</v>
      </c>
      <c r="G31" s="9">
        <f t="shared" si="0"/>
        <v>36437.837049992711</v>
      </c>
      <c r="H31" s="15">
        <f t="shared" si="1"/>
        <v>10931.351114997813</v>
      </c>
      <c r="I31" s="15">
        <f t="shared" si="5"/>
        <v>47369.188164990526</v>
      </c>
      <c r="J31" s="15">
        <v>150000</v>
      </c>
      <c r="K31" s="15">
        <f t="shared" si="3"/>
        <v>102630.81183500947</v>
      </c>
      <c r="P31">
        <f>$F31</f>
        <v>10</v>
      </c>
    </row>
    <row r="32" spans="2:21" x14ac:dyDescent="0.55000000000000004">
      <c r="B32" s="1">
        <v>1076</v>
      </c>
      <c r="C32" s="1" t="s">
        <v>28</v>
      </c>
      <c r="D32" s="1">
        <f t="shared" si="6"/>
        <v>90</v>
      </c>
      <c r="E32" s="1">
        <v>45</v>
      </c>
      <c r="F32" s="1">
        <v>2</v>
      </c>
      <c r="G32" s="9">
        <f t="shared" si="0"/>
        <v>13117.621337997374</v>
      </c>
      <c r="H32" s="15">
        <f t="shared" si="1"/>
        <v>3935.2864013992121</v>
      </c>
      <c r="I32" s="15">
        <f t="shared" si="5"/>
        <v>17052.907739396585</v>
      </c>
      <c r="J32" s="15">
        <v>20000</v>
      </c>
      <c r="K32" s="15">
        <f t="shared" si="3"/>
        <v>2947.0922606034146</v>
      </c>
      <c r="P32">
        <f>$F32</f>
        <v>2</v>
      </c>
    </row>
    <row r="33" spans="2:27" x14ac:dyDescent="0.55000000000000004">
      <c r="B33" s="1">
        <v>1077</v>
      </c>
      <c r="C33" s="1" t="s">
        <v>29</v>
      </c>
      <c r="D33" s="1">
        <f t="shared" si="6"/>
        <v>75</v>
      </c>
      <c r="E33" s="1">
        <v>25</v>
      </c>
      <c r="F33" s="1">
        <v>3</v>
      </c>
      <c r="G33" s="9">
        <f t="shared" si="0"/>
        <v>10931.351114997813</v>
      </c>
      <c r="H33" s="15">
        <f t="shared" si="1"/>
        <v>3279.405334499344</v>
      </c>
      <c r="I33" s="15">
        <f t="shared" si="5"/>
        <v>14210.756449497158</v>
      </c>
      <c r="J33" s="15">
        <v>21000</v>
      </c>
      <c r="K33" s="15">
        <f t="shared" si="3"/>
        <v>6789.2435505028425</v>
      </c>
      <c r="V33">
        <f>$F33</f>
        <v>3</v>
      </c>
    </row>
    <row r="34" spans="2:27" x14ac:dyDescent="0.55000000000000004">
      <c r="B34" s="1">
        <v>1078</v>
      </c>
      <c r="C34" s="1" t="s">
        <v>30</v>
      </c>
      <c r="D34" s="1">
        <f t="shared" si="6"/>
        <v>25</v>
      </c>
      <c r="E34" s="1">
        <v>25</v>
      </c>
      <c r="F34" s="1">
        <v>1</v>
      </c>
      <c r="G34" s="9">
        <f t="shared" si="0"/>
        <v>3643.7837049992709</v>
      </c>
      <c r="H34" s="15">
        <f t="shared" si="1"/>
        <v>1093.1351114997813</v>
      </c>
      <c r="I34" s="15">
        <f t="shared" si="5"/>
        <v>4736.9188164990519</v>
      </c>
      <c r="J34" s="15">
        <v>12000</v>
      </c>
      <c r="K34" s="15">
        <f t="shared" si="3"/>
        <v>7263.0811835009481</v>
      </c>
      <c r="AA34">
        <f>$F34</f>
        <v>1</v>
      </c>
    </row>
    <row r="35" spans="2:27" x14ac:dyDescent="0.55000000000000004">
      <c r="B35" s="1">
        <v>1079</v>
      </c>
      <c r="C35" s="1" t="s">
        <v>31</v>
      </c>
      <c r="D35" s="1">
        <f t="shared" si="6"/>
        <v>3.5</v>
      </c>
      <c r="E35" s="1">
        <v>0.35</v>
      </c>
      <c r="F35" s="1">
        <v>10</v>
      </c>
      <c r="G35" s="9">
        <f t="shared" si="0"/>
        <v>510.12971869989792</v>
      </c>
      <c r="H35" s="15">
        <f t="shared" si="1"/>
        <v>153.03891560996937</v>
      </c>
      <c r="I35" s="15">
        <f t="shared" si="5"/>
        <v>663.16863430986723</v>
      </c>
      <c r="J35" s="15">
        <v>12000</v>
      </c>
      <c r="K35" s="15">
        <f t="shared" si="3"/>
        <v>11336.831365690134</v>
      </c>
      <c r="T35">
        <f>$F35</f>
        <v>10</v>
      </c>
    </row>
    <row r="36" spans="2:27" x14ac:dyDescent="0.55000000000000004">
      <c r="B36" s="1">
        <v>1081</v>
      </c>
      <c r="C36" s="1" t="s">
        <v>32</v>
      </c>
      <c r="D36" s="1">
        <f>E36*F36</f>
        <v>78</v>
      </c>
      <c r="E36" s="1">
        <v>13</v>
      </c>
      <c r="F36" s="1">
        <v>6</v>
      </c>
      <c r="G36" s="9">
        <f t="shared" si="0"/>
        <v>11368.605159597726</v>
      </c>
      <c r="H36" s="15">
        <f t="shared" si="1"/>
        <v>3410.5815478793179</v>
      </c>
      <c r="I36" s="15">
        <f t="shared" si="5"/>
        <v>14779.186707477043</v>
      </c>
      <c r="J36" s="15">
        <v>36000</v>
      </c>
      <c r="K36" s="15">
        <f t="shared" si="3"/>
        <v>21220.813292522958</v>
      </c>
      <c r="T36">
        <f>$F36</f>
        <v>6</v>
      </c>
    </row>
    <row r="37" spans="2:27" x14ac:dyDescent="0.55000000000000004">
      <c r="B37" s="1">
        <v>1083</v>
      </c>
      <c r="C37" s="1" t="s">
        <v>33</v>
      </c>
      <c r="D37" s="1">
        <v>55</v>
      </c>
      <c r="E37" s="1">
        <v>55</v>
      </c>
      <c r="F37" s="1">
        <v>1</v>
      </c>
      <c r="G37" s="9">
        <f t="shared" si="0"/>
        <v>8016.3241509983964</v>
      </c>
      <c r="H37" s="15">
        <f t="shared" si="1"/>
        <v>2404.897245299519</v>
      </c>
      <c r="I37" s="15">
        <f t="shared" si="5"/>
        <v>10421.221396297915</v>
      </c>
      <c r="J37" s="15">
        <v>23000</v>
      </c>
      <c r="K37" s="15">
        <f t="shared" si="3"/>
        <v>12578.778603702085</v>
      </c>
      <c r="AA37">
        <f>$F37</f>
        <v>1</v>
      </c>
    </row>
    <row r="38" spans="2:27" x14ac:dyDescent="0.55000000000000004">
      <c r="B38" s="1">
        <v>1085</v>
      </c>
      <c r="C38" s="1" t="s">
        <v>32</v>
      </c>
      <c r="D38" s="1">
        <f>E38*F38</f>
        <v>21</v>
      </c>
      <c r="E38" s="1">
        <v>7</v>
      </c>
      <c r="F38" s="1">
        <v>3</v>
      </c>
      <c r="G38" s="9">
        <f t="shared" si="0"/>
        <v>3060.7783121993875</v>
      </c>
      <c r="H38" s="15">
        <f t="shared" si="1"/>
        <v>918.23349365981619</v>
      </c>
      <c r="I38" s="15">
        <f t="shared" si="5"/>
        <v>3979.0118058592038</v>
      </c>
      <c r="J38" s="15">
        <v>18000</v>
      </c>
      <c r="K38" s="15">
        <f t="shared" si="3"/>
        <v>14020.988194140797</v>
      </c>
      <c r="S38">
        <f>$F38</f>
        <v>3</v>
      </c>
    </row>
    <row r="39" spans="2:27" x14ac:dyDescent="0.55000000000000004">
      <c r="B39" s="1">
        <v>1100</v>
      </c>
      <c r="C39" s="1" t="s">
        <v>34</v>
      </c>
      <c r="D39" s="1">
        <f>E39*F39</f>
        <v>80</v>
      </c>
      <c r="E39" s="1">
        <v>8</v>
      </c>
      <c r="F39" s="1">
        <v>10</v>
      </c>
      <c r="G39" s="9">
        <f t="shared" si="0"/>
        <v>11660.107855997667</v>
      </c>
      <c r="H39" s="15">
        <f t="shared" si="1"/>
        <v>3498.0323567993</v>
      </c>
      <c r="I39" s="15">
        <f t="shared" si="5"/>
        <v>15158.140212796967</v>
      </c>
      <c r="J39" s="15"/>
      <c r="K39" s="15" t="str">
        <f t="shared" si="3"/>
        <v/>
      </c>
      <c r="W39">
        <f>$F39</f>
        <v>10</v>
      </c>
    </row>
    <row r="40" spans="2:27" x14ac:dyDescent="0.55000000000000004">
      <c r="B40" s="1">
        <v>1101</v>
      </c>
      <c r="C40" s="1" t="s">
        <v>35</v>
      </c>
      <c r="D40" s="1">
        <f>E40*F40</f>
        <v>150</v>
      </c>
      <c r="E40" s="1">
        <v>15</v>
      </c>
      <c r="F40" s="1">
        <v>10</v>
      </c>
      <c r="G40" s="9">
        <f t="shared" si="0"/>
        <v>21862.702229995626</v>
      </c>
      <c r="H40" s="15">
        <f t="shared" si="1"/>
        <v>6558.810668998688</v>
      </c>
      <c r="I40" s="15">
        <f t="shared" si="5"/>
        <v>28421.512898994315</v>
      </c>
      <c r="J40" s="15"/>
      <c r="K40" s="15" t="str">
        <f t="shared" si="3"/>
        <v/>
      </c>
      <c r="W40">
        <f>$F40</f>
        <v>10</v>
      </c>
    </row>
    <row r="41" spans="2:27" x14ac:dyDescent="0.55000000000000004">
      <c r="B41" s="1">
        <v>1086</v>
      </c>
      <c r="C41" s="1" t="s">
        <v>36</v>
      </c>
      <c r="D41" s="1">
        <v>50</v>
      </c>
      <c r="E41" s="1">
        <v>50</v>
      </c>
      <c r="F41" s="1">
        <v>1</v>
      </c>
      <c r="G41" s="9">
        <f t="shared" si="0"/>
        <v>7287.5674099985417</v>
      </c>
      <c r="H41" s="15">
        <f t="shared" si="1"/>
        <v>2186.2702229995625</v>
      </c>
      <c r="I41" s="15">
        <f t="shared" si="5"/>
        <v>9473.8376329981038</v>
      </c>
      <c r="J41" s="15">
        <v>9500</v>
      </c>
      <c r="K41" s="15">
        <f t="shared" si="3"/>
        <v>26.1623670018962</v>
      </c>
      <c r="Q41">
        <f>$F41</f>
        <v>1</v>
      </c>
    </row>
    <row r="42" spans="2:27" x14ac:dyDescent="0.55000000000000004">
      <c r="B42" s="1">
        <v>1087</v>
      </c>
      <c r="C42" s="1" t="s">
        <v>37</v>
      </c>
      <c r="D42" s="1">
        <v>10</v>
      </c>
      <c r="E42" s="1">
        <v>10</v>
      </c>
      <c r="F42" s="1">
        <v>1</v>
      </c>
      <c r="G42" s="9">
        <f t="shared" si="0"/>
        <v>1457.5134819997083</v>
      </c>
      <c r="H42" s="15">
        <f t="shared" si="1"/>
        <v>437.2540445999125</v>
      </c>
      <c r="I42" s="15">
        <f t="shared" si="5"/>
        <v>1894.7675265996209</v>
      </c>
      <c r="J42" s="15">
        <v>12000</v>
      </c>
      <c r="K42" s="15">
        <f t="shared" si="3"/>
        <v>10105.23247340038</v>
      </c>
      <c r="O42">
        <f>$F42</f>
        <v>1</v>
      </c>
    </row>
    <row r="43" spans="2:27" x14ac:dyDescent="0.55000000000000004">
      <c r="B43" s="1">
        <v>1088</v>
      </c>
      <c r="C43" s="1" t="s">
        <v>38</v>
      </c>
      <c r="D43" s="1">
        <v>6.5</v>
      </c>
      <c r="E43" s="1">
        <v>6.5</v>
      </c>
      <c r="F43" s="1">
        <v>1</v>
      </c>
      <c r="G43" s="9">
        <f t="shared" si="0"/>
        <v>947.38376329981043</v>
      </c>
      <c r="H43" s="15">
        <f t="shared" si="1"/>
        <v>284.21512898994314</v>
      </c>
      <c r="I43" s="15">
        <f t="shared" si="5"/>
        <v>1231.5988922897536</v>
      </c>
      <c r="J43" s="15">
        <v>14000</v>
      </c>
      <c r="K43" s="15">
        <f t="shared" si="3"/>
        <v>12768.401107710246</v>
      </c>
      <c r="Q43">
        <f>$F43</f>
        <v>1</v>
      </c>
    </row>
    <row r="44" spans="2:27" x14ac:dyDescent="0.55000000000000004">
      <c r="B44" s="1">
        <v>1091</v>
      </c>
      <c r="C44" s="1" t="s">
        <v>22</v>
      </c>
      <c r="D44" s="1">
        <f>E44*F44</f>
        <v>260</v>
      </c>
      <c r="E44" s="1">
        <v>65</v>
      </c>
      <c r="F44" s="1">
        <v>4</v>
      </c>
      <c r="G44" s="9">
        <f t="shared" si="0"/>
        <v>37895.350531992415</v>
      </c>
      <c r="H44" s="15">
        <f t="shared" si="1"/>
        <v>11368.605159597724</v>
      </c>
      <c r="I44" s="15">
        <f t="shared" si="5"/>
        <v>49263.955691590141</v>
      </c>
      <c r="J44" s="15"/>
      <c r="K44" s="15" t="str">
        <f t="shared" si="3"/>
        <v/>
      </c>
      <c r="U44">
        <f>$F44</f>
        <v>4</v>
      </c>
    </row>
    <row r="45" spans="2:27" x14ac:dyDescent="0.55000000000000004">
      <c r="B45" s="1">
        <v>1092</v>
      </c>
      <c r="C45" s="1" t="s">
        <v>39</v>
      </c>
      <c r="D45" s="1">
        <f>E45*F45</f>
        <v>230</v>
      </c>
      <c r="E45" s="1">
        <v>23</v>
      </c>
      <c r="F45" s="1">
        <v>10</v>
      </c>
      <c r="G45" s="9">
        <f t="shared" si="0"/>
        <v>33522.810085993289</v>
      </c>
      <c r="H45" s="15">
        <f t="shared" si="1"/>
        <v>10056.843025797987</v>
      </c>
      <c r="I45" s="15">
        <f t="shared" si="5"/>
        <v>43579.653111791275</v>
      </c>
      <c r="J45" s="15">
        <v>80000</v>
      </c>
      <c r="K45" s="15">
        <f t="shared" si="3"/>
        <v>36420.346888208725</v>
      </c>
      <c r="P45">
        <f>$F45</f>
        <v>10</v>
      </c>
    </row>
    <row r="46" spans="2:27" x14ac:dyDescent="0.55000000000000004">
      <c r="B46" s="1">
        <v>1093</v>
      </c>
      <c r="C46" s="1" t="s">
        <v>40</v>
      </c>
      <c r="D46" s="1">
        <f>E46*F46</f>
        <v>6</v>
      </c>
      <c r="E46" s="1">
        <v>3</v>
      </c>
      <c r="F46" s="1">
        <v>2</v>
      </c>
      <c r="G46" s="9">
        <f t="shared" si="0"/>
        <v>874.50808919982501</v>
      </c>
      <c r="H46" s="15">
        <f t="shared" si="1"/>
        <v>262.35242675994749</v>
      </c>
      <c r="I46" s="15">
        <f t="shared" si="5"/>
        <v>1136.8605159597726</v>
      </c>
      <c r="J46" s="15">
        <v>14000</v>
      </c>
      <c r="K46" s="15">
        <f t="shared" si="3"/>
        <v>12863.139484040228</v>
      </c>
      <c r="T46">
        <f>$F46</f>
        <v>2</v>
      </c>
    </row>
    <row r="47" spans="2:27" x14ac:dyDescent="0.55000000000000004">
      <c r="B47" s="1">
        <v>1095</v>
      </c>
      <c r="C47" s="1" t="s">
        <v>41</v>
      </c>
      <c r="D47" s="1">
        <f>E47*F47</f>
        <v>30</v>
      </c>
      <c r="E47" s="1">
        <v>15</v>
      </c>
      <c r="F47" s="1">
        <v>2</v>
      </c>
      <c r="G47" s="9">
        <f t="shared" si="0"/>
        <v>4372.540445999125</v>
      </c>
      <c r="H47" s="15">
        <f t="shared" si="1"/>
        <v>1311.7621337997375</v>
      </c>
      <c r="I47" s="15">
        <f t="shared" si="5"/>
        <v>5684.302579798863</v>
      </c>
      <c r="J47" s="15">
        <v>10000</v>
      </c>
      <c r="K47" s="15">
        <f t="shared" si="3"/>
        <v>4315.697420201137</v>
      </c>
      <c r="AA47">
        <f>$F47</f>
        <v>2</v>
      </c>
    </row>
    <row r="48" spans="2:27" x14ac:dyDescent="0.55000000000000004">
      <c r="B48" s="3">
        <v>1096</v>
      </c>
      <c r="C48" s="3" t="s">
        <v>42</v>
      </c>
      <c r="D48" s="1">
        <v>10</v>
      </c>
      <c r="E48" s="1">
        <v>10</v>
      </c>
      <c r="F48" s="1">
        <v>1</v>
      </c>
      <c r="G48" s="9">
        <f t="shared" si="0"/>
        <v>1457.5134819997083</v>
      </c>
      <c r="H48" s="15">
        <f t="shared" si="1"/>
        <v>437.2540445999125</v>
      </c>
      <c r="I48" s="15">
        <f t="shared" si="5"/>
        <v>1894.7675265996209</v>
      </c>
      <c r="J48" s="15">
        <v>12000</v>
      </c>
      <c r="K48" s="15">
        <f t="shared" si="3"/>
        <v>10105.23247340038</v>
      </c>
      <c r="O48">
        <f>$F48</f>
        <v>1</v>
      </c>
    </row>
    <row r="49" spans="2:27" x14ac:dyDescent="0.55000000000000004">
      <c r="B49" s="2" t="s">
        <v>43</v>
      </c>
      <c r="C49" s="3" t="s">
        <v>44</v>
      </c>
      <c r="D49" s="1">
        <v>10</v>
      </c>
      <c r="E49" s="1">
        <v>10</v>
      </c>
      <c r="F49" s="1">
        <v>1</v>
      </c>
      <c r="G49" s="9">
        <f t="shared" si="0"/>
        <v>1457.5134819997083</v>
      </c>
      <c r="H49" s="15">
        <f t="shared" si="1"/>
        <v>437.2540445999125</v>
      </c>
      <c r="I49" s="15">
        <f t="shared" si="5"/>
        <v>1894.7675265996209</v>
      </c>
      <c r="J49" s="15">
        <v>14000</v>
      </c>
      <c r="K49" s="15">
        <f t="shared" si="3"/>
        <v>12105.23247340038</v>
      </c>
      <c r="O49">
        <f>$F49</f>
        <v>1</v>
      </c>
    </row>
    <row r="50" spans="2:27" x14ac:dyDescent="0.55000000000000004">
      <c r="C50" t="s">
        <v>45</v>
      </c>
      <c r="D50">
        <f>SUM(D3:D49)</f>
        <v>7000</v>
      </c>
      <c r="F50">
        <f>SUM(F3:F49)</f>
        <v>111</v>
      </c>
      <c r="G50" s="8">
        <f>SUM(G3:G49)</f>
        <v>1020259.4373997956</v>
      </c>
      <c r="H50" s="8"/>
      <c r="I50" s="8"/>
      <c r="J50" s="8">
        <f>SUM(J3:J49)</f>
        <v>2258500</v>
      </c>
      <c r="K50" s="8">
        <f>SUM(K3:K49)</f>
        <v>1261852.2810085996</v>
      </c>
      <c r="O50">
        <f>SUM(O3:O49)</f>
        <v>13</v>
      </c>
      <c r="P50">
        <f t="shared" ref="P50:AA50" si="7">SUM(P3:P49)</f>
        <v>23</v>
      </c>
      <c r="Q50">
        <f t="shared" si="7"/>
        <v>17</v>
      </c>
      <c r="R50">
        <f t="shared" si="7"/>
        <v>5</v>
      </c>
      <c r="S50">
        <f t="shared" si="7"/>
        <v>3</v>
      </c>
      <c r="T50">
        <f t="shared" si="7"/>
        <v>18</v>
      </c>
      <c r="U50">
        <f t="shared" si="7"/>
        <v>5</v>
      </c>
      <c r="V50">
        <f t="shared" si="7"/>
        <v>3</v>
      </c>
      <c r="W50">
        <f t="shared" si="7"/>
        <v>20</v>
      </c>
      <c r="X50">
        <f t="shared" si="7"/>
        <v>0</v>
      </c>
      <c r="Y50">
        <f t="shared" si="7"/>
        <v>0</v>
      </c>
      <c r="Z50">
        <f t="shared" si="7"/>
        <v>0</v>
      </c>
      <c r="AA50">
        <f t="shared" si="7"/>
        <v>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B467-379E-4F46-8A14-03F94844D962}">
  <dimension ref="B1:Y19"/>
  <sheetViews>
    <sheetView workbookViewId="0">
      <selection activeCell="J1" sqref="J1"/>
    </sheetView>
  </sheetViews>
  <sheetFormatPr defaultRowHeight="18" x14ac:dyDescent="0.55000000000000004"/>
  <cols>
    <col min="1" max="1" width="1.83203125" customWidth="1"/>
    <col min="3" max="3" width="17.25" bestFit="1" customWidth="1"/>
    <col min="7" max="11" width="9.5" style="10" customWidth="1"/>
    <col min="12" max="12" width="2.6640625" customWidth="1"/>
    <col min="13" max="21" width="6.9140625" customWidth="1"/>
    <col min="22" max="25" width="7.1640625" customWidth="1"/>
  </cols>
  <sheetData>
    <row r="1" spans="2:25" s="4" customFormat="1" ht="36" x14ac:dyDescent="0.55000000000000004">
      <c r="G1" s="7">
        <f>'Exchange rate'!B3</f>
        <v>145.75134819997083</v>
      </c>
      <c r="H1" s="7">
        <v>0.2</v>
      </c>
      <c r="I1" s="7"/>
      <c r="J1" s="7"/>
      <c r="K1" s="7"/>
      <c r="M1" s="4" t="s">
        <v>46</v>
      </c>
      <c r="N1" s="4" t="s">
        <v>47</v>
      </c>
      <c r="O1" s="4" t="s">
        <v>48</v>
      </c>
      <c r="P1" s="4" t="s">
        <v>49</v>
      </c>
      <c r="Q1" s="4" t="s">
        <v>50</v>
      </c>
      <c r="R1" s="4" t="s">
        <v>51</v>
      </c>
      <c r="S1" s="4" t="s">
        <v>52</v>
      </c>
      <c r="T1" s="4" t="s">
        <v>53</v>
      </c>
      <c r="U1" s="4" t="s">
        <v>27</v>
      </c>
      <c r="Y1" s="4" t="s">
        <v>54</v>
      </c>
    </row>
    <row r="2" spans="2:25" x14ac:dyDescent="0.55000000000000004">
      <c r="B2" s="1" t="s">
        <v>76</v>
      </c>
      <c r="C2" s="1" t="s">
        <v>0</v>
      </c>
      <c r="D2" s="1" t="s">
        <v>88</v>
      </c>
      <c r="E2" s="1" t="s">
        <v>89</v>
      </c>
      <c r="F2" s="1" t="s">
        <v>1</v>
      </c>
      <c r="G2" s="11" t="s">
        <v>56</v>
      </c>
      <c r="H2" s="14" t="s">
        <v>119</v>
      </c>
      <c r="I2" s="14" t="s">
        <v>120</v>
      </c>
      <c r="J2" s="14" t="s">
        <v>121</v>
      </c>
      <c r="K2" s="14" t="s">
        <v>122</v>
      </c>
    </row>
    <row r="3" spans="2:25" x14ac:dyDescent="0.55000000000000004">
      <c r="B3" s="1">
        <v>1148</v>
      </c>
      <c r="C3" s="1" t="s">
        <v>57</v>
      </c>
      <c r="D3" s="1">
        <f t="shared" ref="D3:D18" si="0">E3*F3</f>
        <v>225</v>
      </c>
      <c r="E3" s="1">
        <v>225</v>
      </c>
      <c r="F3" s="1">
        <v>1</v>
      </c>
      <c r="G3" s="9">
        <f t="shared" ref="G3:G18" si="1">D3*G$1</f>
        <v>32794.053344993437</v>
      </c>
      <c r="H3" s="15">
        <f>G3*H$1</f>
        <v>6558.810668998688</v>
      </c>
      <c r="I3" s="15">
        <f>G3+H3</f>
        <v>39352.864013992126</v>
      </c>
      <c r="J3" s="15">
        <v>95000</v>
      </c>
      <c r="K3" s="15">
        <f>IF(J3="","",J3-I3)</f>
        <v>55647.135986007874</v>
      </c>
      <c r="M3">
        <f>$F3</f>
        <v>1</v>
      </c>
    </row>
    <row r="4" spans="2:25" x14ac:dyDescent="0.55000000000000004">
      <c r="B4" s="1">
        <v>1151</v>
      </c>
      <c r="C4" s="1" t="s">
        <v>58</v>
      </c>
      <c r="D4" s="1">
        <f t="shared" si="0"/>
        <v>125</v>
      </c>
      <c r="E4" s="1">
        <v>25</v>
      </c>
      <c r="F4" s="1">
        <v>5</v>
      </c>
      <c r="G4" s="9">
        <f t="shared" si="1"/>
        <v>18218.918524996356</v>
      </c>
      <c r="H4" s="15">
        <f t="shared" ref="H4:H18" si="2">G4*H$1</f>
        <v>3643.7837049992713</v>
      </c>
      <c r="I4" s="15">
        <f t="shared" ref="I4:I18" si="3">G4+H4</f>
        <v>21862.702229995626</v>
      </c>
      <c r="J4" s="15">
        <v>36000</v>
      </c>
      <c r="K4" s="15">
        <f t="shared" ref="K4:K18" si="4">IF(J4="","",J4-I4)</f>
        <v>14137.297770004374</v>
      </c>
      <c r="N4">
        <f t="shared" ref="N4:N5" si="5">$F4</f>
        <v>5</v>
      </c>
    </row>
    <row r="5" spans="2:25" x14ac:dyDescent="0.55000000000000004">
      <c r="B5" s="1">
        <v>1152</v>
      </c>
      <c r="C5" s="1" t="s">
        <v>59</v>
      </c>
      <c r="D5" s="1">
        <f t="shared" si="0"/>
        <v>300</v>
      </c>
      <c r="E5" s="1">
        <v>300</v>
      </c>
      <c r="F5" s="1">
        <v>1</v>
      </c>
      <c r="G5" s="9">
        <f t="shared" si="1"/>
        <v>43725.404459991252</v>
      </c>
      <c r="H5" s="15">
        <f t="shared" si="2"/>
        <v>8745.0808919982501</v>
      </c>
      <c r="I5" s="15">
        <f t="shared" si="3"/>
        <v>52470.485351989504</v>
      </c>
      <c r="J5" s="15">
        <v>85000</v>
      </c>
      <c r="K5" s="15">
        <f t="shared" si="4"/>
        <v>32529.514648010496</v>
      </c>
      <c r="N5">
        <f t="shared" si="5"/>
        <v>1</v>
      </c>
    </row>
    <row r="6" spans="2:25" x14ac:dyDescent="0.55000000000000004">
      <c r="B6" s="1">
        <v>1153</v>
      </c>
      <c r="C6" s="1" t="s">
        <v>79</v>
      </c>
      <c r="D6" s="1">
        <f t="shared" si="0"/>
        <v>15</v>
      </c>
      <c r="E6" s="1">
        <v>2.5</v>
      </c>
      <c r="F6" s="1">
        <v>6</v>
      </c>
      <c r="G6" s="9">
        <f t="shared" si="1"/>
        <v>2186.2702229995625</v>
      </c>
      <c r="H6" s="15">
        <f t="shared" si="2"/>
        <v>437.2540445999125</v>
      </c>
      <c r="I6" s="15">
        <f t="shared" si="3"/>
        <v>2623.524267599475</v>
      </c>
      <c r="J6" s="15">
        <v>7200</v>
      </c>
      <c r="K6" s="15">
        <f t="shared" si="4"/>
        <v>4576.475732400525</v>
      </c>
      <c r="Y6">
        <f>$F6</f>
        <v>6</v>
      </c>
    </row>
    <row r="7" spans="2:25" x14ac:dyDescent="0.55000000000000004">
      <c r="B7" s="1">
        <v>1154</v>
      </c>
      <c r="C7" s="1" t="s">
        <v>60</v>
      </c>
      <c r="D7" s="1">
        <f t="shared" si="0"/>
        <v>450</v>
      </c>
      <c r="E7" s="1">
        <v>225</v>
      </c>
      <c r="F7" s="1">
        <v>2</v>
      </c>
      <c r="G7" s="9">
        <f t="shared" si="1"/>
        <v>65588.106689986875</v>
      </c>
      <c r="H7" s="15">
        <f t="shared" si="2"/>
        <v>13117.621337997376</v>
      </c>
      <c r="I7" s="15">
        <f t="shared" si="3"/>
        <v>78705.728027984253</v>
      </c>
      <c r="J7" s="15">
        <v>130000</v>
      </c>
      <c r="K7" s="15">
        <f t="shared" si="4"/>
        <v>51294.271972015747</v>
      </c>
      <c r="M7">
        <f>$F7</f>
        <v>2</v>
      </c>
    </row>
    <row r="8" spans="2:25" x14ac:dyDescent="0.55000000000000004">
      <c r="B8" s="1">
        <v>1155</v>
      </c>
      <c r="C8" s="1" t="s">
        <v>61</v>
      </c>
      <c r="D8" s="1">
        <f t="shared" si="0"/>
        <v>150</v>
      </c>
      <c r="E8" s="1">
        <v>150</v>
      </c>
      <c r="F8" s="1">
        <v>1</v>
      </c>
      <c r="G8" s="9">
        <f t="shared" si="1"/>
        <v>21862.702229995626</v>
      </c>
      <c r="H8" s="15">
        <f t="shared" si="2"/>
        <v>4372.540445999125</v>
      </c>
      <c r="I8" s="15">
        <f t="shared" si="3"/>
        <v>26235.242675994752</v>
      </c>
      <c r="J8" s="15">
        <v>65000</v>
      </c>
      <c r="K8" s="15">
        <f t="shared" si="4"/>
        <v>38764.757324005244</v>
      </c>
      <c r="M8">
        <f>$F8</f>
        <v>1</v>
      </c>
    </row>
    <row r="9" spans="2:25" x14ac:dyDescent="0.55000000000000004">
      <c r="B9" s="1">
        <v>1156</v>
      </c>
      <c r="C9" s="1" t="s">
        <v>62</v>
      </c>
      <c r="D9" s="1">
        <f t="shared" si="0"/>
        <v>105</v>
      </c>
      <c r="E9" s="1">
        <v>35</v>
      </c>
      <c r="F9" s="1">
        <v>3</v>
      </c>
      <c r="G9" s="9">
        <f t="shared" si="1"/>
        <v>15303.891560996937</v>
      </c>
      <c r="H9" s="15">
        <f t="shared" si="2"/>
        <v>3060.7783121993875</v>
      </c>
      <c r="I9" s="15">
        <f t="shared" si="3"/>
        <v>18364.669873196326</v>
      </c>
      <c r="J9" s="15">
        <v>66000</v>
      </c>
      <c r="K9" s="15">
        <f t="shared" si="4"/>
        <v>47635.330126803674</v>
      </c>
      <c r="O9">
        <f>$F9</f>
        <v>3</v>
      </c>
    </row>
    <row r="10" spans="2:25" x14ac:dyDescent="0.55000000000000004">
      <c r="B10" s="1">
        <v>1158</v>
      </c>
      <c r="C10" s="1" t="s">
        <v>71</v>
      </c>
      <c r="D10" s="1">
        <f t="shared" si="0"/>
        <v>180</v>
      </c>
      <c r="E10" s="1">
        <v>60</v>
      </c>
      <c r="F10" s="1">
        <v>3</v>
      </c>
      <c r="G10" s="9">
        <f t="shared" si="1"/>
        <v>26235.242675994748</v>
      </c>
      <c r="H10" s="15">
        <f t="shared" si="2"/>
        <v>5247.04853519895</v>
      </c>
      <c r="I10" s="15">
        <f t="shared" si="3"/>
        <v>31482.291211193697</v>
      </c>
      <c r="J10" s="15">
        <v>60000</v>
      </c>
      <c r="K10" s="15">
        <f t="shared" si="4"/>
        <v>28517.708788806303</v>
      </c>
      <c r="S10">
        <f>$F10</f>
        <v>3</v>
      </c>
    </row>
    <row r="11" spans="2:25" x14ac:dyDescent="0.55000000000000004">
      <c r="B11" s="1">
        <v>1159</v>
      </c>
      <c r="C11" s="1" t="s">
        <v>72</v>
      </c>
      <c r="D11" s="1">
        <f t="shared" si="0"/>
        <v>150</v>
      </c>
      <c r="E11" s="1">
        <v>50</v>
      </c>
      <c r="F11" s="1">
        <v>3</v>
      </c>
      <c r="G11" s="9">
        <f t="shared" si="1"/>
        <v>21862.702229995626</v>
      </c>
      <c r="H11" s="15">
        <f t="shared" si="2"/>
        <v>4372.540445999125</v>
      </c>
      <c r="I11" s="15">
        <f t="shared" si="3"/>
        <v>26235.242675994752</v>
      </c>
      <c r="J11" s="15">
        <v>60000</v>
      </c>
      <c r="K11" s="15">
        <f t="shared" si="4"/>
        <v>33764.757324005244</v>
      </c>
      <c r="S11">
        <f>$F11</f>
        <v>3</v>
      </c>
    </row>
    <row r="12" spans="2:25" x14ac:dyDescent="0.55000000000000004">
      <c r="B12" s="1">
        <v>1160</v>
      </c>
      <c r="C12" s="1" t="s">
        <v>63</v>
      </c>
      <c r="D12" s="1">
        <f t="shared" si="0"/>
        <v>90</v>
      </c>
      <c r="E12" s="1">
        <v>45</v>
      </c>
      <c r="F12" s="1">
        <v>2</v>
      </c>
      <c r="G12" s="9">
        <f t="shared" si="1"/>
        <v>13117.621337997374</v>
      </c>
      <c r="H12" s="15">
        <f t="shared" si="2"/>
        <v>2623.524267599475</v>
      </c>
      <c r="I12" s="15">
        <f t="shared" si="3"/>
        <v>15741.145605596848</v>
      </c>
      <c r="J12" s="15">
        <v>44000</v>
      </c>
      <c r="K12" s="15">
        <f t="shared" si="4"/>
        <v>28258.854394403152</v>
      </c>
      <c r="N12">
        <f>$F12</f>
        <v>2</v>
      </c>
    </row>
    <row r="13" spans="2:25" x14ac:dyDescent="0.55000000000000004">
      <c r="B13" s="1">
        <v>1161</v>
      </c>
      <c r="C13" s="1" t="s">
        <v>64</v>
      </c>
      <c r="D13" s="1">
        <f t="shared" si="0"/>
        <v>45</v>
      </c>
      <c r="E13" s="1">
        <v>45</v>
      </c>
      <c r="F13" s="1">
        <v>1</v>
      </c>
      <c r="G13" s="9">
        <f t="shared" si="1"/>
        <v>6558.8106689986871</v>
      </c>
      <c r="H13" s="15">
        <f t="shared" si="2"/>
        <v>1311.7621337997375</v>
      </c>
      <c r="I13" s="15">
        <f t="shared" si="3"/>
        <v>7870.5728027984242</v>
      </c>
      <c r="J13" s="15">
        <v>20000</v>
      </c>
      <c r="K13" s="15">
        <f t="shared" si="4"/>
        <v>12129.427197201576</v>
      </c>
      <c r="N13">
        <f>$F13</f>
        <v>1</v>
      </c>
    </row>
    <row r="14" spans="2:25" x14ac:dyDescent="0.55000000000000004">
      <c r="B14" s="1">
        <v>1162</v>
      </c>
      <c r="C14" s="1" t="s">
        <v>80</v>
      </c>
      <c r="D14" s="1">
        <f t="shared" si="0"/>
        <v>260</v>
      </c>
      <c r="E14" s="1">
        <v>130</v>
      </c>
      <c r="F14" s="1">
        <v>2</v>
      </c>
      <c r="G14" s="9">
        <f t="shared" si="1"/>
        <v>37895.350531992415</v>
      </c>
      <c r="H14" s="15">
        <f t="shared" si="2"/>
        <v>7579.0701063984834</v>
      </c>
      <c r="I14" s="15">
        <f t="shared" si="3"/>
        <v>45474.420638390897</v>
      </c>
      <c r="J14" s="15">
        <v>58000</v>
      </c>
      <c r="K14" s="15">
        <f t="shared" si="4"/>
        <v>12525.579361609103</v>
      </c>
      <c r="S14">
        <f>$F14</f>
        <v>2</v>
      </c>
    </row>
    <row r="15" spans="2:25" x14ac:dyDescent="0.55000000000000004">
      <c r="B15" s="1">
        <v>1163</v>
      </c>
      <c r="C15" s="1" t="s">
        <v>65</v>
      </c>
      <c r="D15" s="1">
        <f t="shared" si="0"/>
        <v>475</v>
      </c>
      <c r="E15" s="1">
        <v>475</v>
      </c>
      <c r="F15" s="1">
        <v>1</v>
      </c>
      <c r="G15" s="9">
        <f t="shared" si="1"/>
        <v>69231.890394986141</v>
      </c>
      <c r="H15" s="15">
        <f t="shared" si="2"/>
        <v>13846.37807899723</v>
      </c>
      <c r="I15" s="15">
        <f t="shared" si="3"/>
        <v>83078.268473983364</v>
      </c>
      <c r="J15" s="15">
        <v>170000</v>
      </c>
      <c r="K15" s="15">
        <f t="shared" si="4"/>
        <v>86921.731526016636</v>
      </c>
      <c r="O15">
        <f>$F15</f>
        <v>1</v>
      </c>
    </row>
    <row r="16" spans="2:25" x14ac:dyDescent="0.55000000000000004">
      <c r="B16" s="1">
        <v>1164</v>
      </c>
      <c r="C16" s="1" t="s">
        <v>66</v>
      </c>
      <c r="D16" s="1">
        <f t="shared" si="0"/>
        <v>300</v>
      </c>
      <c r="E16" s="1">
        <v>300</v>
      </c>
      <c r="F16" s="1">
        <v>1</v>
      </c>
      <c r="G16" s="9">
        <f t="shared" si="1"/>
        <v>43725.404459991252</v>
      </c>
      <c r="H16" s="15">
        <f t="shared" si="2"/>
        <v>8745.0808919982501</v>
      </c>
      <c r="I16" s="15">
        <f t="shared" si="3"/>
        <v>52470.485351989504</v>
      </c>
      <c r="J16" s="15">
        <v>80000</v>
      </c>
      <c r="K16" s="15">
        <f t="shared" si="4"/>
        <v>27529.514648010496</v>
      </c>
      <c r="O16">
        <f>$F16</f>
        <v>1</v>
      </c>
    </row>
    <row r="17" spans="2:24" x14ac:dyDescent="0.55000000000000004">
      <c r="B17" s="1">
        <v>1171</v>
      </c>
      <c r="C17" s="1" t="s">
        <v>67</v>
      </c>
      <c r="D17" s="1">
        <f t="shared" si="0"/>
        <v>475</v>
      </c>
      <c r="E17" s="1">
        <v>475</v>
      </c>
      <c r="F17" s="1">
        <v>1</v>
      </c>
      <c r="G17" s="9">
        <f t="shared" si="1"/>
        <v>69231.890394986141</v>
      </c>
      <c r="H17" s="15">
        <f t="shared" si="2"/>
        <v>13846.37807899723</v>
      </c>
      <c r="I17" s="15">
        <f t="shared" si="3"/>
        <v>83078.268473983364</v>
      </c>
      <c r="J17" s="15">
        <v>175000</v>
      </c>
      <c r="K17" s="15">
        <f t="shared" si="4"/>
        <v>91921.731526016636</v>
      </c>
      <c r="N17">
        <f>$F17</f>
        <v>1</v>
      </c>
    </row>
    <row r="18" spans="2:24" x14ac:dyDescent="0.55000000000000004">
      <c r="B18" s="1">
        <v>1172</v>
      </c>
      <c r="C18" s="1" t="s">
        <v>68</v>
      </c>
      <c r="D18" s="1">
        <f t="shared" si="0"/>
        <v>75</v>
      </c>
      <c r="E18" s="1">
        <v>75</v>
      </c>
      <c r="F18" s="1">
        <v>1</v>
      </c>
      <c r="G18" s="9">
        <f t="shared" si="1"/>
        <v>10931.351114997813</v>
      </c>
      <c r="H18" s="15">
        <f t="shared" si="2"/>
        <v>2186.2702229995625</v>
      </c>
      <c r="I18" s="15">
        <f t="shared" si="3"/>
        <v>13117.621337997376</v>
      </c>
      <c r="J18" s="15">
        <v>45000</v>
      </c>
      <c r="K18" s="15">
        <f t="shared" si="4"/>
        <v>31882.378662002622</v>
      </c>
      <c r="N18">
        <f>$F18</f>
        <v>1</v>
      </c>
    </row>
    <row r="19" spans="2:24" x14ac:dyDescent="0.55000000000000004">
      <c r="D19">
        <f>SUM(D3:D18)</f>
        <v>3420</v>
      </c>
      <c r="F19" s="10">
        <f>SUM(F3:F18)</f>
        <v>34</v>
      </c>
      <c r="G19" s="8">
        <f>SUM(G3:G18)</f>
        <v>498469.6108439003</v>
      </c>
      <c r="H19" s="8"/>
      <c r="I19" s="8"/>
      <c r="J19" s="8">
        <f>SUM(J3:J18)</f>
        <v>1196200</v>
      </c>
      <c r="K19" s="8">
        <f>SUM(K3:K18)</f>
        <v>598036.46698731964</v>
      </c>
      <c r="M19">
        <f>SUM(M3:M18)</f>
        <v>4</v>
      </c>
      <c r="N19">
        <f t="shared" ref="N19:X19" si="6">SUM(N3:N18)</f>
        <v>11</v>
      </c>
      <c r="O19">
        <f t="shared" si="6"/>
        <v>5</v>
      </c>
      <c r="P19">
        <f t="shared" si="6"/>
        <v>0</v>
      </c>
      <c r="Q19">
        <f t="shared" si="6"/>
        <v>0</v>
      </c>
      <c r="R19">
        <f t="shared" si="6"/>
        <v>0</v>
      </c>
      <c r="S19">
        <f t="shared" si="6"/>
        <v>8</v>
      </c>
      <c r="T19">
        <f t="shared" si="6"/>
        <v>0</v>
      </c>
      <c r="U19">
        <f t="shared" si="6"/>
        <v>0</v>
      </c>
      <c r="V19">
        <f t="shared" si="6"/>
        <v>0</v>
      </c>
      <c r="W19">
        <f t="shared" si="6"/>
        <v>0</v>
      </c>
      <c r="X19">
        <f t="shared" si="6"/>
        <v>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F7BF-E5B8-45BC-8138-2FB474E156B1}">
  <dimension ref="B1:Y9"/>
  <sheetViews>
    <sheetView workbookViewId="0">
      <selection activeCell="H1" sqref="H1:K3"/>
    </sheetView>
  </sheetViews>
  <sheetFormatPr defaultRowHeight="18" x14ac:dyDescent="0.55000000000000004"/>
  <cols>
    <col min="1" max="1" width="2" customWidth="1"/>
    <col min="3" max="3" width="21.5" bestFit="1" customWidth="1"/>
    <col min="12" max="12" width="2.83203125" customWidth="1"/>
    <col min="13" max="25" width="6.83203125" customWidth="1"/>
  </cols>
  <sheetData>
    <row r="1" spans="2:25" s="4" customFormat="1" ht="36" x14ac:dyDescent="0.55000000000000004">
      <c r="G1" s="7">
        <f>'Exchange rate'!B3</f>
        <v>145.75134819997083</v>
      </c>
      <c r="H1" s="7">
        <v>0.2</v>
      </c>
      <c r="I1" s="7"/>
      <c r="J1" s="7"/>
      <c r="K1" s="7"/>
      <c r="M1" s="4" t="s">
        <v>46</v>
      </c>
      <c r="N1" s="4" t="s">
        <v>47</v>
      </c>
      <c r="O1" s="4" t="s">
        <v>48</v>
      </c>
      <c r="P1" s="4" t="s">
        <v>49</v>
      </c>
      <c r="Q1" s="4" t="s">
        <v>50</v>
      </c>
      <c r="R1" s="4" t="s">
        <v>51</v>
      </c>
      <c r="S1" s="4" t="s">
        <v>52</v>
      </c>
      <c r="T1" s="4" t="s">
        <v>53</v>
      </c>
      <c r="U1" s="4" t="s">
        <v>27</v>
      </c>
      <c r="Y1" s="4" t="s">
        <v>54</v>
      </c>
    </row>
    <row r="2" spans="2:25" x14ac:dyDescent="0.55000000000000004">
      <c r="B2" s="1" t="s">
        <v>76</v>
      </c>
      <c r="C2" s="1" t="s">
        <v>0</v>
      </c>
      <c r="D2" s="1" t="s">
        <v>88</v>
      </c>
      <c r="E2" s="1" t="s">
        <v>89</v>
      </c>
      <c r="F2" s="1" t="s">
        <v>1</v>
      </c>
      <c r="G2" s="11" t="s">
        <v>56</v>
      </c>
      <c r="H2" s="14" t="s">
        <v>119</v>
      </c>
      <c r="I2" s="14" t="s">
        <v>120</v>
      </c>
      <c r="J2" s="14" t="s">
        <v>121</v>
      </c>
      <c r="K2" s="14" t="s">
        <v>122</v>
      </c>
    </row>
    <row r="3" spans="2:25" x14ac:dyDescent="0.55000000000000004">
      <c r="B3" s="1">
        <v>1190</v>
      </c>
      <c r="C3" s="1" t="s">
        <v>86</v>
      </c>
      <c r="D3" s="1">
        <f t="shared" ref="D3:D8" si="0">E3*F3</f>
        <v>325</v>
      </c>
      <c r="E3" s="1">
        <v>325</v>
      </c>
      <c r="F3" s="1">
        <v>1</v>
      </c>
      <c r="G3" s="9">
        <f t="shared" ref="G3:G8" si="1">D3*G$1</f>
        <v>47369.188164990519</v>
      </c>
      <c r="H3" s="15">
        <f>G3*H$1</f>
        <v>9473.8376329981038</v>
      </c>
      <c r="I3" s="15">
        <f>G3+H3</f>
        <v>56843.025797988623</v>
      </c>
      <c r="J3" s="15">
        <v>85000</v>
      </c>
      <c r="K3" s="15">
        <f>IF(J3="","",J3-I3)</f>
        <v>28156.974202011377</v>
      </c>
      <c r="S3">
        <f>$F3</f>
        <v>1</v>
      </c>
    </row>
    <row r="4" spans="2:25" x14ac:dyDescent="0.55000000000000004">
      <c r="B4" s="1">
        <v>1191</v>
      </c>
      <c r="C4" s="1" t="s">
        <v>81</v>
      </c>
      <c r="D4" s="1">
        <f t="shared" si="0"/>
        <v>125</v>
      </c>
      <c r="E4" s="1">
        <v>25</v>
      </c>
      <c r="F4" s="1">
        <v>5</v>
      </c>
      <c r="G4" s="9">
        <f t="shared" si="1"/>
        <v>18218.918524996356</v>
      </c>
      <c r="H4" s="15">
        <f t="shared" ref="H4:H8" si="2">G4*H$1</f>
        <v>3643.7837049992713</v>
      </c>
      <c r="I4" s="15">
        <f t="shared" ref="I4:I8" si="3">G4+H4</f>
        <v>21862.702229995626</v>
      </c>
      <c r="J4" s="15">
        <v>190000</v>
      </c>
      <c r="K4" s="15">
        <f t="shared" ref="K4:K8" si="4">IF(J4="","",J4-I4)</f>
        <v>168137.29777000437</v>
      </c>
      <c r="Y4">
        <f>$F4</f>
        <v>5</v>
      </c>
    </row>
    <row r="5" spans="2:25" x14ac:dyDescent="0.55000000000000004">
      <c r="B5" s="1">
        <v>1196</v>
      </c>
      <c r="C5" s="1" t="s">
        <v>82</v>
      </c>
      <c r="D5" s="1">
        <f t="shared" si="0"/>
        <v>1100</v>
      </c>
      <c r="E5" s="1">
        <v>1100</v>
      </c>
      <c r="F5" s="1">
        <v>1</v>
      </c>
      <c r="G5" s="9">
        <f t="shared" si="1"/>
        <v>160326.48301996791</v>
      </c>
      <c r="H5" s="15">
        <f t="shared" si="2"/>
        <v>32065.296603993585</v>
      </c>
      <c r="I5" s="15">
        <f t="shared" si="3"/>
        <v>192391.77962396148</v>
      </c>
      <c r="J5" s="15">
        <v>250000</v>
      </c>
      <c r="K5" s="15">
        <f t="shared" si="4"/>
        <v>57608.220376038516</v>
      </c>
      <c r="M5">
        <f>$F5</f>
        <v>1</v>
      </c>
    </row>
    <row r="6" spans="2:25" x14ac:dyDescent="0.55000000000000004">
      <c r="B6" s="1">
        <v>1199</v>
      </c>
      <c r="C6" s="1" t="s">
        <v>83</v>
      </c>
      <c r="D6" s="1">
        <f t="shared" si="0"/>
        <v>450</v>
      </c>
      <c r="E6" s="1">
        <v>450</v>
      </c>
      <c r="F6" s="1">
        <v>1</v>
      </c>
      <c r="G6" s="9">
        <f t="shared" si="1"/>
        <v>65588.106689986875</v>
      </c>
      <c r="H6" s="15">
        <f t="shared" si="2"/>
        <v>13117.621337997376</v>
      </c>
      <c r="I6" s="15">
        <f t="shared" si="3"/>
        <v>78705.728027984253</v>
      </c>
      <c r="J6" s="15">
        <v>130000</v>
      </c>
      <c r="K6" s="15">
        <f t="shared" si="4"/>
        <v>51294.271972015747</v>
      </c>
      <c r="M6">
        <f>$F6</f>
        <v>1</v>
      </c>
    </row>
    <row r="7" spans="2:25" x14ac:dyDescent="0.55000000000000004">
      <c r="B7" s="1">
        <v>1203</v>
      </c>
      <c r="C7" s="1" t="s">
        <v>84</v>
      </c>
      <c r="D7" s="1">
        <f t="shared" si="0"/>
        <v>400</v>
      </c>
      <c r="E7" s="1">
        <v>400</v>
      </c>
      <c r="F7" s="1">
        <v>1</v>
      </c>
      <c r="G7" s="9">
        <f t="shared" si="1"/>
        <v>58300.539279988334</v>
      </c>
      <c r="H7" s="15">
        <f t="shared" si="2"/>
        <v>11660.107855997667</v>
      </c>
      <c r="I7" s="15">
        <f t="shared" si="3"/>
        <v>69960.647135986001</v>
      </c>
      <c r="J7" s="15">
        <v>110000</v>
      </c>
      <c r="K7" s="15">
        <f t="shared" si="4"/>
        <v>40039.352864013999</v>
      </c>
      <c r="M7">
        <f>$F7</f>
        <v>1</v>
      </c>
    </row>
    <row r="8" spans="2:25" x14ac:dyDescent="0.55000000000000004">
      <c r="B8" s="3">
        <v>1206</v>
      </c>
      <c r="C8" s="3" t="s">
        <v>85</v>
      </c>
      <c r="D8" s="3">
        <f t="shared" si="0"/>
        <v>700</v>
      </c>
      <c r="E8" s="3">
        <v>700</v>
      </c>
      <c r="F8" s="1">
        <v>1</v>
      </c>
      <c r="G8" s="12">
        <f t="shared" si="1"/>
        <v>102025.94373997959</v>
      </c>
      <c r="H8" s="15">
        <f t="shared" si="2"/>
        <v>20405.188747995919</v>
      </c>
      <c r="I8" s="15">
        <f t="shared" si="3"/>
        <v>122431.1324879755</v>
      </c>
      <c r="J8" s="16">
        <v>180000</v>
      </c>
      <c r="K8" s="15">
        <f t="shared" si="4"/>
        <v>57568.867512024503</v>
      </c>
      <c r="Y8">
        <f>$F8</f>
        <v>1</v>
      </c>
    </row>
    <row r="9" spans="2:25" x14ac:dyDescent="0.55000000000000004">
      <c r="D9">
        <f>SUM(D3:D8)</f>
        <v>3100</v>
      </c>
      <c r="F9" s="8">
        <f>SUM(F3:F8)</f>
        <v>10</v>
      </c>
      <c r="G9" s="8">
        <f>SUM(G3:G8)</f>
        <v>451829.1794199096</v>
      </c>
      <c r="H9" s="8"/>
      <c r="I9" s="8"/>
      <c r="J9" s="8">
        <f>SUM(J3:J8)</f>
        <v>945000</v>
      </c>
      <c r="K9" s="8">
        <f>SUM(K3:K8)</f>
        <v>402804.9846961085</v>
      </c>
      <c r="M9" s="8">
        <f>SUM(M3:M8)</f>
        <v>3</v>
      </c>
      <c r="N9" s="8">
        <f t="shared" ref="N9:Y9" si="5">SUM(N3:N8)</f>
        <v>0</v>
      </c>
      <c r="O9" s="8">
        <f t="shared" si="5"/>
        <v>0</v>
      </c>
      <c r="P9" s="8">
        <f t="shared" si="5"/>
        <v>0</v>
      </c>
      <c r="Q9" s="8">
        <f t="shared" si="5"/>
        <v>0</v>
      </c>
      <c r="R9" s="8">
        <f t="shared" si="5"/>
        <v>0</v>
      </c>
      <c r="S9" s="8">
        <f t="shared" si="5"/>
        <v>1</v>
      </c>
      <c r="T9" s="8">
        <f t="shared" si="5"/>
        <v>0</v>
      </c>
      <c r="U9" s="8">
        <f t="shared" si="5"/>
        <v>0</v>
      </c>
      <c r="V9" s="8">
        <f t="shared" si="5"/>
        <v>0</v>
      </c>
      <c r="W9" s="8">
        <f t="shared" si="5"/>
        <v>0</v>
      </c>
      <c r="X9" s="8">
        <f t="shared" si="5"/>
        <v>0</v>
      </c>
      <c r="Y9" s="8">
        <f t="shared" si="5"/>
        <v>6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41F6-C8AD-4321-8BCE-8115DB103DAD}">
  <dimension ref="B1:AC18"/>
  <sheetViews>
    <sheetView topLeftCell="A2" workbookViewId="0">
      <selection activeCell="J18" sqref="J18"/>
    </sheetView>
  </sheetViews>
  <sheetFormatPr defaultRowHeight="18" x14ac:dyDescent="0.55000000000000004"/>
  <cols>
    <col min="1" max="1" width="3.25" customWidth="1"/>
    <col min="3" max="3" width="17.25" bestFit="1" customWidth="1"/>
    <col min="7" max="11" width="9.5" style="10" customWidth="1"/>
    <col min="12" max="12" width="2.6640625" customWidth="1"/>
    <col min="13" max="14" width="6.83203125" customWidth="1"/>
    <col min="15" max="16" width="5.1640625" customWidth="1"/>
    <col min="17" max="25" width="6.9140625" customWidth="1"/>
    <col min="26" max="29" width="7.1640625" customWidth="1"/>
  </cols>
  <sheetData>
    <row r="1" spans="2:29" s="4" customFormat="1" ht="36" x14ac:dyDescent="0.55000000000000004">
      <c r="G1" s="7">
        <f>'Exchange rate'!B3</f>
        <v>145.75134819997083</v>
      </c>
      <c r="H1" s="7">
        <v>0.1</v>
      </c>
      <c r="I1" s="7"/>
      <c r="J1" s="7"/>
      <c r="K1" s="7"/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27</v>
      </c>
      <c r="AC1" s="4" t="s">
        <v>54</v>
      </c>
    </row>
    <row r="2" spans="2:29" x14ac:dyDescent="0.55000000000000004">
      <c r="B2" s="1" t="s">
        <v>55</v>
      </c>
      <c r="C2" s="1"/>
      <c r="D2" s="1" t="s">
        <v>88</v>
      </c>
      <c r="E2" s="1" t="s">
        <v>89</v>
      </c>
      <c r="F2" s="1" t="s">
        <v>1</v>
      </c>
      <c r="G2" s="11" t="s">
        <v>56</v>
      </c>
      <c r="H2" s="14" t="s">
        <v>119</v>
      </c>
      <c r="I2" s="14" t="s">
        <v>120</v>
      </c>
      <c r="J2" s="14" t="s">
        <v>121</v>
      </c>
      <c r="K2" s="14" t="s">
        <v>122</v>
      </c>
      <c r="M2" t="s">
        <v>90</v>
      </c>
      <c r="N2" t="s">
        <v>91</v>
      </c>
      <c r="O2" t="s">
        <v>92</v>
      </c>
    </row>
    <row r="3" spans="2:29" x14ac:dyDescent="0.55000000000000004">
      <c r="B3" s="1"/>
      <c r="C3" s="1" t="s">
        <v>87</v>
      </c>
      <c r="D3" s="1">
        <f t="shared" ref="D3:D17" si="0">E3*F3</f>
        <v>40.5</v>
      </c>
      <c r="E3" s="1">
        <v>40.5</v>
      </c>
      <c r="F3" s="1">
        <v>1</v>
      </c>
      <c r="G3" s="9">
        <f t="shared" ref="G3:G17" si="1">D3*G$1</f>
        <v>5902.9296020988186</v>
      </c>
      <c r="H3" s="15">
        <f>G3*H$1</f>
        <v>590.29296020988193</v>
      </c>
      <c r="I3" s="15">
        <f>G3+H3</f>
        <v>6493.2225623087006</v>
      </c>
      <c r="J3" s="15">
        <v>8000</v>
      </c>
      <c r="K3" s="15">
        <f>IF(J3="","",J3-I3)</f>
        <v>1506.7774376912994</v>
      </c>
      <c r="N3" t="s">
        <v>93</v>
      </c>
      <c r="O3" t="s">
        <v>94</v>
      </c>
      <c r="Q3">
        <f>$F3</f>
        <v>1</v>
      </c>
    </row>
    <row r="4" spans="2:29" x14ac:dyDescent="0.55000000000000004">
      <c r="B4" s="1"/>
      <c r="C4" s="1" t="s">
        <v>96</v>
      </c>
      <c r="D4" s="1">
        <f t="shared" si="0"/>
        <v>200</v>
      </c>
      <c r="E4" s="1">
        <v>200</v>
      </c>
      <c r="F4" s="1">
        <v>1</v>
      </c>
      <c r="G4" s="9">
        <f t="shared" si="1"/>
        <v>29150.269639994167</v>
      </c>
      <c r="H4" s="15">
        <f t="shared" ref="H4:H13" si="2">G4*H$1</f>
        <v>2915.0269639994167</v>
      </c>
      <c r="I4" s="15">
        <f t="shared" ref="I4:I13" si="3">G4+H4</f>
        <v>32065.296603993585</v>
      </c>
      <c r="J4" s="15">
        <v>45000</v>
      </c>
      <c r="K4" s="15">
        <f t="shared" ref="K4:K13" si="4">IF(J4="","",J4-I4)</f>
        <v>12934.703396006415</v>
      </c>
      <c r="N4" t="s">
        <v>95</v>
      </c>
      <c r="O4" t="s">
        <v>98</v>
      </c>
      <c r="R4">
        <f t="shared" ref="R4:R5" si="5">$F4</f>
        <v>1</v>
      </c>
    </row>
    <row r="5" spans="2:29" x14ac:dyDescent="0.55000000000000004">
      <c r="B5" s="1"/>
      <c r="C5" s="1" t="s">
        <v>97</v>
      </c>
      <c r="D5" s="1">
        <f t="shared" si="0"/>
        <v>45</v>
      </c>
      <c r="E5" s="1">
        <v>45</v>
      </c>
      <c r="F5" s="1">
        <v>1</v>
      </c>
      <c r="G5" s="9">
        <f t="shared" si="1"/>
        <v>6558.8106689986871</v>
      </c>
      <c r="H5" s="15">
        <f t="shared" si="2"/>
        <v>655.88106689986876</v>
      </c>
      <c r="I5" s="15">
        <f t="shared" si="3"/>
        <v>7214.6917358985556</v>
      </c>
      <c r="J5" s="15"/>
      <c r="K5" s="15" t="str">
        <f t="shared" si="4"/>
        <v/>
      </c>
      <c r="N5" t="s">
        <v>95</v>
      </c>
      <c r="O5" t="s">
        <v>98</v>
      </c>
      <c r="R5">
        <f t="shared" si="5"/>
        <v>1</v>
      </c>
    </row>
    <row r="6" spans="2:29" x14ac:dyDescent="0.55000000000000004">
      <c r="B6" s="1"/>
      <c r="C6" s="1" t="s">
        <v>99</v>
      </c>
      <c r="D6" s="1">
        <f t="shared" si="0"/>
        <v>4</v>
      </c>
      <c r="E6" s="1">
        <v>4</v>
      </c>
      <c r="F6" s="1">
        <v>1</v>
      </c>
      <c r="G6" s="9">
        <f t="shared" si="1"/>
        <v>583.00539279988334</v>
      </c>
      <c r="H6" s="15">
        <f t="shared" si="2"/>
        <v>58.300539279988335</v>
      </c>
      <c r="I6" s="15">
        <f t="shared" si="3"/>
        <v>641.3059320798717</v>
      </c>
      <c r="J6" s="15"/>
      <c r="K6" s="15" t="str">
        <f t="shared" si="4"/>
        <v/>
      </c>
      <c r="N6" t="s">
        <v>100</v>
      </c>
      <c r="O6" t="s">
        <v>101</v>
      </c>
      <c r="AC6">
        <f>$F6</f>
        <v>1</v>
      </c>
    </row>
    <row r="7" spans="2:29" x14ac:dyDescent="0.55000000000000004">
      <c r="B7" s="1"/>
      <c r="C7" s="1" t="s">
        <v>102</v>
      </c>
      <c r="D7" s="1">
        <f t="shared" si="0"/>
        <v>11.55</v>
      </c>
      <c r="E7" s="1">
        <v>11.55</v>
      </c>
      <c r="F7" s="1">
        <v>1</v>
      </c>
      <c r="G7" s="9">
        <f t="shared" si="1"/>
        <v>1683.4280717096633</v>
      </c>
      <c r="H7" s="15">
        <f t="shared" si="2"/>
        <v>168.34280717096635</v>
      </c>
      <c r="I7" s="15">
        <f t="shared" si="3"/>
        <v>1851.7708788806297</v>
      </c>
      <c r="J7" s="15"/>
      <c r="K7" s="15" t="str">
        <f t="shared" si="4"/>
        <v/>
      </c>
      <c r="N7" t="s">
        <v>100</v>
      </c>
      <c r="O7" t="s">
        <v>103</v>
      </c>
      <c r="Q7">
        <f>$F7</f>
        <v>1</v>
      </c>
    </row>
    <row r="8" spans="2:29" x14ac:dyDescent="0.55000000000000004">
      <c r="B8" s="1"/>
      <c r="C8" s="1" t="s">
        <v>104</v>
      </c>
      <c r="D8" s="1">
        <f t="shared" si="0"/>
        <v>2.2999999999999998</v>
      </c>
      <c r="E8" s="1">
        <v>2.2999999999999998</v>
      </c>
      <c r="F8" s="1">
        <v>1</v>
      </c>
      <c r="G8" s="9">
        <f t="shared" si="1"/>
        <v>335.22810085993291</v>
      </c>
      <c r="H8" s="15">
        <f t="shared" si="2"/>
        <v>33.522810085993292</v>
      </c>
      <c r="I8" s="15">
        <f t="shared" si="3"/>
        <v>368.75091094592619</v>
      </c>
      <c r="J8" s="15"/>
      <c r="K8" s="15" t="str">
        <f t="shared" si="4"/>
        <v/>
      </c>
      <c r="N8" t="s">
        <v>100</v>
      </c>
      <c r="O8" t="s">
        <v>103</v>
      </c>
      <c r="Q8">
        <f>$F8</f>
        <v>1</v>
      </c>
    </row>
    <row r="9" spans="2:29" x14ac:dyDescent="0.55000000000000004">
      <c r="B9" s="1"/>
      <c r="C9" s="1" t="s">
        <v>105</v>
      </c>
      <c r="D9" s="1">
        <f t="shared" si="0"/>
        <v>2.95</v>
      </c>
      <c r="E9" s="1">
        <v>2.95</v>
      </c>
      <c r="F9" s="1">
        <v>1</v>
      </c>
      <c r="G9" s="9">
        <f t="shared" si="1"/>
        <v>429.96647718991397</v>
      </c>
      <c r="H9" s="15">
        <f t="shared" si="2"/>
        <v>42.996647718991397</v>
      </c>
      <c r="I9" s="15">
        <f t="shared" si="3"/>
        <v>472.96312490890534</v>
      </c>
      <c r="J9" s="15"/>
      <c r="K9" s="15" t="str">
        <f t="shared" si="4"/>
        <v/>
      </c>
      <c r="N9" t="s">
        <v>100</v>
      </c>
      <c r="O9" t="s">
        <v>103</v>
      </c>
      <c r="S9">
        <f>$F9</f>
        <v>1</v>
      </c>
    </row>
    <row r="10" spans="2:29" x14ac:dyDescent="0.55000000000000004">
      <c r="B10" s="1"/>
      <c r="C10" s="1" t="s">
        <v>106</v>
      </c>
      <c r="D10" s="1">
        <f t="shared" si="0"/>
        <v>13.5</v>
      </c>
      <c r="E10" s="1">
        <v>13.5</v>
      </c>
      <c r="F10" s="1">
        <v>1</v>
      </c>
      <c r="G10" s="9">
        <f t="shared" si="1"/>
        <v>1967.6432006996063</v>
      </c>
      <c r="H10" s="15">
        <f t="shared" si="2"/>
        <v>196.76432006996063</v>
      </c>
      <c r="I10" s="15">
        <f t="shared" si="3"/>
        <v>2164.4075207695669</v>
      </c>
      <c r="J10" s="15"/>
      <c r="K10" s="15" t="str">
        <f t="shared" si="4"/>
        <v/>
      </c>
      <c r="N10" t="s">
        <v>100</v>
      </c>
      <c r="O10" t="s">
        <v>107</v>
      </c>
      <c r="W10">
        <f>$F10</f>
        <v>1</v>
      </c>
    </row>
    <row r="11" spans="2:29" x14ac:dyDescent="0.55000000000000004">
      <c r="B11" s="1"/>
      <c r="C11" s="1" t="s">
        <v>108</v>
      </c>
      <c r="D11" s="1">
        <f t="shared" si="0"/>
        <v>250</v>
      </c>
      <c r="E11" s="1">
        <v>250</v>
      </c>
      <c r="F11" s="1">
        <v>1</v>
      </c>
      <c r="G11" s="9">
        <f t="shared" si="1"/>
        <v>36437.837049992711</v>
      </c>
      <c r="H11" s="15">
        <f t="shared" si="2"/>
        <v>3643.7837049992713</v>
      </c>
      <c r="I11" s="15">
        <f t="shared" si="3"/>
        <v>40081.620754991985</v>
      </c>
      <c r="J11" s="15">
        <v>66000</v>
      </c>
      <c r="K11" s="15">
        <f t="shared" si="4"/>
        <v>25918.379245008015</v>
      </c>
      <c r="N11" t="s">
        <v>110</v>
      </c>
      <c r="O11" t="s">
        <v>111</v>
      </c>
      <c r="R11">
        <f>$F11</f>
        <v>1</v>
      </c>
    </row>
    <row r="12" spans="2:29" x14ac:dyDescent="0.55000000000000004">
      <c r="B12" s="1"/>
      <c r="C12" s="1" t="s">
        <v>109</v>
      </c>
      <c r="D12" s="1">
        <f t="shared" si="0"/>
        <v>90</v>
      </c>
      <c r="E12" s="1">
        <v>90</v>
      </c>
      <c r="F12" s="1">
        <v>1</v>
      </c>
      <c r="G12" s="9">
        <f t="shared" si="1"/>
        <v>13117.621337997374</v>
      </c>
      <c r="H12" s="15">
        <f t="shared" si="2"/>
        <v>1311.7621337997375</v>
      </c>
      <c r="I12" s="15">
        <f t="shared" si="3"/>
        <v>14429.383471797111</v>
      </c>
      <c r="J12" s="15">
        <v>32000</v>
      </c>
      <c r="K12" s="15">
        <f t="shared" si="4"/>
        <v>17570.616528202889</v>
      </c>
      <c r="N12" t="s">
        <v>110</v>
      </c>
      <c r="O12" t="s">
        <v>111</v>
      </c>
      <c r="R12">
        <f>$F12</f>
        <v>1</v>
      </c>
    </row>
    <row r="13" spans="2:29" x14ac:dyDescent="0.55000000000000004">
      <c r="B13" s="1"/>
      <c r="C13" s="1" t="s">
        <v>96</v>
      </c>
      <c r="D13" s="1">
        <f t="shared" si="0"/>
        <v>90</v>
      </c>
      <c r="E13" s="1">
        <v>90</v>
      </c>
      <c r="F13" s="1">
        <v>1</v>
      </c>
      <c r="G13" s="9">
        <f t="shared" si="1"/>
        <v>13117.621337997374</v>
      </c>
      <c r="H13" s="15">
        <f t="shared" si="2"/>
        <v>1311.7621337997375</v>
      </c>
      <c r="I13" s="15">
        <f t="shared" si="3"/>
        <v>14429.383471797111</v>
      </c>
      <c r="J13" s="15">
        <v>45000</v>
      </c>
      <c r="K13" s="15">
        <f t="shared" si="4"/>
        <v>30570.616528202889</v>
      </c>
      <c r="N13" t="s">
        <v>110</v>
      </c>
      <c r="O13" t="s">
        <v>111</v>
      </c>
      <c r="W13">
        <f>$F13</f>
        <v>1</v>
      </c>
    </row>
    <row r="14" spans="2:29" x14ac:dyDescent="0.55000000000000004">
      <c r="B14" s="1"/>
      <c r="C14" s="1" t="s">
        <v>112</v>
      </c>
      <c r="D14" s="1">
        <f t="shared" si="0"/>
        <v>25</v>
      </c>
      <c r="E14" s="1">
        <v>25</v>
      </c>
      <c r="F14" s="1">
        <v>1</v>
      </c>
      <c r="G14" s="9">
        <f t="shared" si="1"/>
        <v>3643.7837049992709</v>
      </c>
      <c r="H14" s="15"/>
      <c r="I14" s="15"/>
      <c r="J14" s="15"/>
      <c r="K14" s="15"/>
      <c r="N14" t="s">
        <v>114</v>
      </c>
      <c r="O14" t="s">
        <v>115</v>
      </c>
      <c r="S14">
        <f>$F14</f>
        <v>1</v>
      </c>
    </row>
    <row r="15" spans="2:29" x14ac:dyDescent="0.55000000000000004">
      <c r="B15" s="1"/>
      <c r="C15" s="1" t="s">
        <v>113</v>
      </c>
      <c r="D15" s="1">
        <f t="shared" si="0"/>
        <v>10</v>
      </c>
      <c r="E15" s="1">
        <v>10</v>
      </c>
      <c r="F15" s="1">
        <v>1</v>
      </c>
      <c r="G15" s="9">
        <f t="shared" si="1"/>
        <v>1457.5134819997083</v>
      </c>
      <c r="H15" s="15"/>
      <c r="I15" s="15"/>
      <c r="J15" s="15"/>
      <c r="K15" s="15"/>
      <c r="N15" t="s">
        <v>114</v>
      </c>
      <c r="O15" t="s">
        <v>115</v>
      </c>
      <c r="S15">
        <f>$F15</f>
        <v>1</v>
      </c>
    </row>
    <row r="16" spans="2:29" x14ac:dyDescent="0.55000000000000004">
      <c r="B16" s="1"/>
      <c r="C16" s="1"/>
      <c r="D16" s="1">
        <f t="shared" si="0"/>
        <v>0</v>
      </c>
      <c r="E16" s="1"/>
      <c r="F16" s="1"/>
      <c r="G16" s="9">
        <f t="shared" si="1"/>
        <v>0</v>
      </c>
      <c r="H16" s="15"/>
      <c r="I16" s="15"/>
      <c r="J16" s="15"/>
      <c r="K16" s="15"/>
      <c r="R16">
        <f>$F16</f>
        <v>0</v>
      </c>
    </row>
    <row r="17" spans="2:18" x14ac:dyDescent="0.55000000000000004">
      <c r="B17" s="1"/>
      <c r="C17" s="1"/>
      <c r="D17" s="1">
        <f t="shared" si="0"/>
        <v>0</v>
      </c>
      <c r="E17" s="1"/>
      <c r="F17" s="1"/>
      <c r="G17" s="9">
        <f t="shared" si="1"/>
        <v>0</v>
      </c>
      <c r="H17" s="15"/>
      <c r="I17" s="15"/>
      <c r="J17" s="15"/>
      <c r="K17" s="15"/>
      <c r="R17">
        <f>$F17</f>
        <v>0</v>
      </c>
    </row>
    <row r="18" spans="2:18" x14ac:dyDescent="0.55000000000000004">
      <c r="D18">
        <f>SUM(D3:D17)</f>
        <v>784.8</v>
      </c>
      <c r="F18" s="10">
        <f>SUM(F3:F17)</f>
        <v>13</v>
      </c>
      <c r="G18" s="8">
        <f>SUM(G3:G17)</f>
        <v>114385.65806733711</v>
      </c>
      <c r="H18" s="8"/>
      <c r="I18" s="8"/>
      <c r="J18" s="8">
        <f>SUM(J3:J17)</f>
        <v>196000</v>
      </c>
      <c r="K18" s="8">
        <f>SUM(K3:K17)</f>
        <v>88501.0931351115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Exchange rate</vt:lpstr>
      <vt:lpstr>VlistBrocante</vt:lpstr>
      <vt:lpstr>Oldwood</vt:lpstr>
      <vt:lpstr>Blooklyn</vt:lpstr>
      <vt:lpstr>Delft and so 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2018-03-03T07:04:57Z</dcterms:created>
  <dcterms:modified xsi:type="dcterms:W3CDTF">2018-05-29T13:52:41Z</dcterms:modified>
</cp:coreProperties>
</file>