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MC_装置販売部門\201907_村田120台\"/>
    </mc:Choice>
  </mc:AlternateContent>
  <xr:revisionPtr revIDLastSave="0" documentId="13_ncr:1_{6E47BE0A-CC18-4E04-B50B-2BC107AEB930}" xr6:coauthVersionLast="43" xr6:coauthVersionMax="43" xr10:uidLastSave="{00000000-0000-0000-0000-000000000000}"/>
  <bookViews>
    <workbookView xWindow="1650" yWindow="600" windowWidth="16990" windowHeight="10690" xr2:uid="{2993BF4F-A073-4832-AA35-6CF5548CAAA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" l="1"/>
  <c r="E19" i="1"/>
  <c r="E18" i="1"/>
  <c r="E17" i="1"/>
  <c r="E15" i="1"/>
  <c r="E14" i="1"/>
  <c r="E13" i="1"/>
  <c r="E12" i="1"/>
  <c r="E9" i="1"/>
  <c r="E10" i="1"/>
  <c r="E11" i="1"/>
  <c r="E8" i="1"/>
  <c r="F8" i="1" s="1"/>
  <c r="I8" i="1" s="1"/>
  <c r="O20" i="1"/>
  <c r="P20" i="1" s="1"/>
  <c r="J20" i="1"/>
  <c r="I20" i="1"/>
  <c r="O19" i="1"/>
  <c r="P19" i="1" s="1"/>
  <c r="O18" i="1"/>
  <c r="P18" i="1" s="1"/>
  <c r="I18" i="1"/>
  <c r="O17" i="1"/>
  <c r="P17" i="1" s="1"/>
  <c r="F17" i="1"/>
  <c r="I17" i="1" s="1"/>
  <c r="O15" i="1"/>
  <c r="P15" i="1" s="1"/>
  <c r="I15" i="1"/>
  <c r="O14" i="1"/>
  <c r="P14" i="1" s="1"/>
  <c r="J14" i="1"/>
  <c r="F14" i="1"/>
  <c r="I14" i="1" s="1"/>
  <c r="O13" i="1"/>
  <c r="P13" i="1" s="1"/>
  <c r="J13" i="1"/>
  <c r="I13" i="1"/>
  <c r="O12" i="1"/>
  <c r="P12" i="1" s="1"/>
  <c r="O11" i="1"/>
  <c r="P11" i="1" s="1"/>
  <c r="I11" i="1"/>
  <c r="O10" i="1"/>
  <c r="J10" i="1" s="1"/>
  <c r="F10" i="1"/>
  <c r="P9" i="1"/>
  <c r="O9" i="1"/>
  <c r="J9" i="1" s="1"/>
  <c r="I9" i="1"/>
  <c r="O8" i="1"/>
  <c r="P8" i="1" s="1"/>
  <c r="O7" i="1"/>
  <c r="P7" i="1" s="1"/>
  <c r="I7" i="1"/>
  <c r="O6" i="1"/>
  <c r="P6" i="1" s="1"/>
  <c r="I6" i="1"/>
  <c r="F6" i="1"/>
  <c r="O5" i="1"/>
  <c r="J5" i="1" s="1"/>
  <c r="K5" i="1" s="1"/>
  <c r="L5" i="1" s="1"/>
  <c r="I5" i="1"/>
  <c r="O4" i="1"/>
  <c r="J4" i="1" s="1"/>
  <c r="F4" i="1"/>
  <c r="I4" i="1" s="1"/>
  <c r="O3" i="1"/>
  <c r="J3" i="1" s="1"/>
  <c r="K3" i="1" s="1"/>
  <c r="L3" i="1" s="1"/>
  <c r="F3" i="1"/>
  <c r="I3" i="1" s="1"/>
  <c r="J17" i="1" l="1"/>
  <c r="K17" i="1" s="1"/>
  <c r="L17" i="1" s="1"/>
  <c r="P3" i="1"/>
  <c r="P4" i="1"/>
  <c r="P10" i="1"/>
  <c r="K4" i="1"/>
  <c r="L4" i="1" s="1"/>
  <c r="K20" i="1"/>
  <c r="L20" i="1" s="1"/>
  <c r="P5" i="1"/>
  <c r="I10" i="1"/>
  <c r="K10" i="1" s="1"/>
  <c r="L10" i="1" s="1"/>
  <c r="K14" i="1"/>
  <c r="L14" i="1" s="1"/>
  <c r="K13" i="1"/>
  <c r="L13" i="1" s="1"/>
  <c r="K9" i="1"/>
  <c r="L9" i="1" s="1"/>
  <c r="J6" i="1"/>
  <c r="K6" i="1" s="1"/>
  <c r="L6" i="1" s="1"/>
  <c r="J11" i="1"/>
  <c r="K11" i="1" s="1"/>
  <c r="L11" i="1" s="1"/>
  <c r="J12" i="1"/>
  <c r="J18" i="1"/>
  <c r="K18" i="1" s="1"/>
  <c r="L18" i="1" s="1"/>
  <c r="J19" i="1"/>
  <c r="J7" i="1"/>
  <c r="K7" i="1" s="1"/>
  <c r="L7" i="1" s="1"/>
  <c r="J8" i="1"/>
  <c r="K8" i="1" s="1"/>
  <c r="L8" i="1" s="1"/>
  <c r="F12" i="1"/>
  <c r="I12" i="1" s="1"/>
  <c r="J15" i="1"/>
  <c r="K15" i="1" s="1"/>
  <c r="L15" i="1" s="1"/>
  <c r="F19" i="1"/>
  <c r="I19" i="1" s="1"/>
  <c r="K19" i="1" l="1"/>
  <c r="L19" i="1" s="1"/>
  <c r="K12" i="1"/>
  <c r="L12" i="1" s="1"/>
</calcChain>
</file>

<file path=xl/sharedStrings.xml><?xml version="1.0" encoding="utf-8"?>
<sst xmlns="http://schemas.openxmlformats.org/spreadsheetml/2006/main" count="34" uniqueCount="25">
  <si>
    <t>台数</t>
    <rPh sb="0" eb="2">
      <t>ダイスウ</t>
    </rPh>
    <phoneticPr fontId="3"/>
  </si>
  <si>
    <t>支払い（万円）</t>
    <rPh sb="0" eb="2">
      <t>シハラ</t>
    </rPh>
    <rPh sb="4" eb="6">
      <t>マンエン</t>
    </rPh>
    <phoneticPr fontId="3"/>
  </si>
  <si>
    <t>消費税</t>
    <rPh sb="0" eb="3">
      <t>ショウヒゼイ</t>
    </rPh>
    <phoneticPr fontId="3"/>
  </si>
  <si>
    <t>国内運賃</t>
    <rPh sb="0" eb="2">
      <t>コクナイ</t>
    </rPh>
    <rPh sb="2" eb="4">
      <t>ウンチン</t>
    </rPh>
    <phoneticPr fontId="3"/>
  </si>
  <si>
    <t>輸出</t>
    <rPh sb="0" eb="2">
      <t>ユシュツ</t>
    </rPh>
    <phoneticPr fontId="3"/>
  </si>
  <si>
    <t>費用計</t>
    <rPh sb="0" eb="2">
      <t>ヒヨウ</t>
    </rPh>
    <rPh sb="2" eb="3">
      <t>ケイ</t>
    </rPh>
    <phoneticPr fontId="3"/>
  </si>
  <si>
    <t>売上(万円）</t>
    <rPh sb="0" eb="2">
      <t>ウリアゲ</t>
    </rPh>
    <rPh sb="3" eb="5">
      <t>マンエン</t>
    </rPh>
    <phoneticPr fontId="3"/>
  </si>
  <si>
    <t>利益</t>
    <rPh sb="0" eb="2">
      <t>リエキ</t>
    </rPh>
    <phoneticPr fontId="3"/>
  </si>
  <si>
    <t>利益X台数</t>
    <rPh sb="0" eb="2">
      <t>リエキ</t>
    </rPh>
    <rPh sb="3" eb="5">
      <t>ダイスウ</t>
    </rPh>
    <phoneticPr fontId="3"/>
  </si>
  <si>
    <t>売上（＄）</t>
    <rPh sb="0" eb="2">
      <t>ウリアゲ</t>
    </rPh>
    <phoneticPr fontId="3"/>
  </si>
  <si>
    <t>ドル円</t>
    <rPh sb="2" eb="3">
      <t>エン</t>
    </rPh>
    <phoneticPr fontId="3"/>
  </si>
  <si>
    <t>売上（万円）</t>
    <rPh sb="0" eb="2">
      <t>ウリアゲ</t>
    </rPh>
    <rPh sb="3" eb="5">
      <t>マンエン</t>
    </rPh>
    <phoneticPr fontId="3"/>
  </si>
  <si>
    <t>総売上(万円）</t>
    <rPh sb="0" eb="1">
      <t>ソウ</t>
    </rPh>
    <rPh sb="1" eb="3">
      <t>ウリアゲ</t>
    </rPh>
    <rPh sb="4" eb="6">
      <t>マンエン</t>
    </rPh>
    <phoneticPr fontId="3"/>
  </si>
  <si>
    <t>7月再考</t>
    <rPh sb="1" eb="2">
      <t>ガツ</t>
    </rPh>
    <rPh sb="2" eb="4">
      <t>サイコウ</t>
    </rPh>
    <phoneticPr fontId="3"/>
  </si>
  <si>
    <t>ﾃﾞｨｽﾍﾟﾝｻｰ（新）</t>
    <rPh sb="10" eb="11">
      <t>シン</t>
    </rPh>
    <phoneticPr fontId="3"/>
  </si>
  <si>
    <t>7/18早朝にNGの連絡</t>
    <rPh sb="4" eb="6">
      <t>ソウチョウ</t>
    </rPh>
    <rPh sb="10" eb="12">
      <t>レンラク</t>
    </rPh>
    <phoneticPr fontId="3"/>
  </si>
  <si>
    <t>107円還付前</t>
    <rPh sb="3" eb="4">
      <t>エン</t>
    </rPh>
    <rPh sb="4" eb="6">
      <t>カンプ</t>
    </rPh>
    <rPh sb="6" eb="7">
      <t>マエ</t>
    </rPh>
    <phoneticPr fontId="3"/>
  </si>
  <si>
    <t>107円還付後</t>
    <rPh sb="3" eb="4">
      <t>エン</t>
    </rPh>
    <rPh sb="4" eb="6">
      <t>カンプ</t>
    </rPh>
    <rPh sb="6" eb="7">
      <t>ゴ</t>
    </rPh>
    <phoneticPr fontId="3"/>
  </si>
  <si>
    <t>104円還付前</t>
    <rPh sb="3" eb="4">
      <t>エン</t>
    </rPh>
    <rPh sb="4" eb="6">
      <t>カンプ</t>
    </rPh>
    <rPh sb="6" eb="7">
      <t>マエ</t>
    </rPh>
    <phoneticPr fontId="3"/>
  </si>
  <si>
    <t>104円還付後</t>
    <rPh sb="3" eb="4">
      <t>エン</t>
    </rPh>
    <rPh sb="4" eb="6">
      <t>カンプ</t>
    </rPh>
    <rPh sb="6" eb="7">
      <t>ゴ</t>
    </rPh>
    <phoneticPr fontId="3"/>
  </si>
  <si>
    <t>値下げ106円還付前</t>
    <rPh sb="0" eb="2">
      <t>ネサ</t>
    </rPh>
    <rPh sb="6" eb="7">
      <t>エン</t>
    </rPh>
    <rPh sb="7" eb="9">
      <t>カンプ</t>
    </rPh>
    <rPh sb="9" eb="10">
      <t>マエ</t>
    </rPh>
    <phoneticPr fontId="3"/>
  </si>
  <si>
    <t>値下げ106円還付後</t>
    <rPh sb="0" eb="2">
      <t>ネサ</t>
    </rPh>
    <rPh sb="6" eb="7">
      <t>エン</t>
    </rPh>
    <rPh sb="7" eb="9">
      <t>カンプ</t>
    </rPh>
    <rPh sb="9" eb="10">
      <t>ゴ</t>
    </rPh>
    <phoneticPr fontId="3"/>
  </si>
  <si>
    <r>
      <t>7/23</t>
    </r>
    <r>
      <rPr>
        <sz val="11"/>
        <color theme="1"/>
        <rFont val="Microsoft YaHei"/>
        <family val="2"/>
        <charset val="134"/>
      </rPr>
      <t>樊</t>
    </r>
    <r>
      <rPr>
        <sz val="11"/>
        <color theme="1"/>
        <rFont val="游ゴシック"/>
        <family val="2"/>
        <charset val="128"/>
      </rPr>
      <t>くん円高</t>
    </r>
    <rPh sb="7" eb="9">
      <t>エンダカ</t>
    </rPh>
    <phoneticPr fontId="3"/>
  </si>
  <si>
    <r>
      <t>7/23</t>
    </r>
    <r>
      <rPr>
        <sz val="11"/>
        <color theme="1"/>
        <rFont val="Microsoft YaHei"/>
        <family val="2"/>
        <charset val="134"/>
      </rPr>
      <t>樊</t>
    </r>
    <r>
      <rPr>
        <sz val="11"/>
        <color theme="1"/>
        <rFont val="游ゴシック"/>
        <family val="2"/>
        <charset val="128"/>
      </rPr>
      <t>くん協議</t>
    </r>
    <rPh sb="7" eb="9">
      <t>キョウギ</t>
    </rPh>
    <phoneticPr fontId="3"/>
  </si>
  <si>
    <t>入札額（万円）</t>
    <rPh sb="0" eb="2">
      <t>ニュウサツ</t>
    </rPh>
    <rPh sb="2" eb="3">
      <t>ガク</t>
    </rPh>
    <rPh sb="4" eb="6">
      <t>マンエン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</si>
</sst>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Microsoft YaHei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2" borderId="0" xfId="0" applyFill="1">
      <alignment vertical="center"/>
    </xf>
    <xf numFmtId="40" fontId="0" fillId="2" borderId="0" xfId="0" applyNumberFormat="1" applyFill="1">
      <alignment vertical="center"/>
    </xf>
    <xf numFmtId="176" fontId="0" fillId="0" borderId="0" xfId="0" applyNumberFormat="1">
      <alignment vertical="center"/>
    </xf>
    <xf numFmtId="2" fontId="0" fillId="2" borderId="0" xfId="0" applyNumberFormat="1" applyFill="1">
      <alignment vertical="center"/>
    </xf>
    <xf numFmtId="40" fontId="0" fillId="2" borderId="0" xfId="1" applyNumberFormat="1" applyFont="1" applyFill="1">
      <alignment vertical="center"/>
    </xf>
    <xf numFmtId="38" fontId="0" fillId="0" borderId="0" xfId="1" applyFont="1">
      <alignment vertical="center"/>
    </xf>
    <xf numFmtId="0" fontId="0" fillId="0" borderId="0" xfId="0" quotePrefix="1">
      <alignment vertical="center"/>
    </xf>
    <xf numFmtId="0" fontId="0" fillId="0" borderId="1" xfId="0" quotePrefix="1" applyBorder="1">
      <alignment vertical="center"/>
    </xf>
    <xf numFmtId="0" fontId="0" fillId="0" borderId="2" xfId="0" applyBorder="1">
      <alignment vertical="center"/>
    </xf>
    <xf numFmtId="0" fontId="0" fillId="2" borderId="2" xfId="0" applyFill="1" applyBorder="1">
      <alignment vertical="center"/>
    </xf>
    <xf numFmtId="40" fontId="0" fillId="2" borderId="2" xfId="0" applyNumberFormat="1" applyFill="1" applyBorder="1">
      <alignment vertical="center"/>
    </xf>
    <xf numFmtId="176" fontId="0" fillId="0" borderId="2" xfId="0" applyNumberFormat="1" applyBorder="1">
      <alignment vertical="center"/>
    </xf>
    <xf numFmtId="2" fontId="0" fillId="2" borderId="2" xfId="0" applyNumberFormat="1" applyFill="1" applyBorder="1">
      <alignment vertical="center"/>
    </xf>
    <xf numFmtId="40" fontId="0" fillId="2" borderId="2" xfId="1" applyNumberFormat="1" applyFont="1" applyFill="1" applyBorder="1">
      <alignment vertical="center"/>
    </xf>
    <xf numFmtId="38" fontId="0" fillId="0" borderId="2" xfId="1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4" xfId="0" quotePrefix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2" borderId="7" xfId="0" applyFill="1" applyBorder="1">
      <alignment vertical="center"/>
    </xf>
    <xf numFmtId="40" fontId="0" fillId="2" borderId="7" xfId="0" applyNumberFormat="1" applyFill="1" applyBorder="1">
      <alignment vertical="center"/>
    </xf>
    <xf numFmtId="176" fontId="0" fillId="0" borderId="7" xfId="0" applyNumberFormat="1" applyBorder="1">
      <alignment vertical="center"/>
    </xf>
    <xf numFmtId="2" fontId="0" fillId="2" borderId="7" xfId="0" applyNumberFormat="1" applyFill="1" applyBorder="1">
      <alignment vertical="center"/>
    </xf>
    <xf numFmtId="40" fontId="0" fillId="2" borderId="7" xfId="1" applyNumberFormat="1" applyFont="1" applyFill="1" applyBorder="1">
      <alignment vertical="center"/>
    </xf>
    <xf numFmtId="38" fontId="0" fillId="0" borderId="7" xfId="1" applyFont="1" applyBorder="1">
      <alignment vertical="center"/>
    </xf>
    <xf numFmtId="0" fontId="0" fillId="0" borderId="8" xfId="0" applyBorder="1">
      <alignment vertical="center"/>
    </xf>
    <xf numFmtId="0" fontId="0" fillId="2" borderId="0" xfId="0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1A5DF-A5B6-4187-8482-E65203766DA6}">
  <dimension ref="B2:R20"/>
  <sheetViews>
    <sheetView tabSelected="1" topLeftCell="C1" workbookViewId="0">
      <selection activeCell="N17" sqref="N17"/>
    </sheetView>
  </sheetViews>
  <sheetFormatPr defaultRowHeight="18" x14ac:dyDescent="0.55000000000000004"/>
  <cols>
    <col min="2" max="2" width="16.08203125" customWidth="1"/>
    <col min="3" max="3" width="14.75" customWidth="1"/>
    <col min="4" max="4" width="7.6640625" customWidth="1"/>
  </cols>
  <sheetData>
    <row r="2" spans="2:18" x14ac:dyDescent="0.55000000000000004">
      <c r="D2" t="s">
        <v>0</v>
      </c>
      <c r="E2" t="s">
        <v>1</v>
      </c>
      <c r="F2" t="s">
        <v>2</v>
      </c>
      <c r="G2" t="s">
        <v>3</v>
      </c>
      <c r="H2" t="s">
        <v>4</v>
      </c>
      <c r="I2" t="s">
        <v>5</v>
      </c>
      <c r="J2" t="s">
        <v>6</v>
      </c>
      <c r="K2" t="s">
        <v>7</v>
      </c>
      <c r="L2" t="s">
        <v>8</v>
      </c>
      <c r="M2" t="s">
        <v>9</v>
      </c>
      <c r="N2" t="s">
        <v>10</v>
      </c>
      <c r="O2" t="s">
        <v>11</v>
      </c>
      <c r="P2" t="s">
        <v>12</v>
      </c>
    </row>
    <row r="3" spans="2:18" x14ac:dyDescent="0.55000000000000004">
      <c r="B3" t="s">
        <v>13</v>
      </c>
      <c r="C3" t="s">
        <v>14</v>
      </c>
      <c r="D3" s="1">
        <v>20</v>
      </c>
      <c r="E3" s="1">
        <v>340</v>
      </c>
      <c r="F3" s="1">
        <f>E3*0.08</f>
        <v>27.2</v>
      </c>
      <c r="G3" s="1">
        <v>0</v>
      </c>
      <c r="H3" s="1">
        <v>0</v>
      </c>
      <c r="I3" s="1">
        <f t="shared" ref="I3:I4" si="0">SUM(E3:H3)</f>
        <v>367.2</v>
      </c>
      <c r="J3" s="2">
        <f t="shared" ref="J3:J15" si="1">O3</f>
        <v>372.75</v>
      </c>
      <c r="K3" s="1">
        <f t="shared" ref="K3:K15" si="2">J3-I3</f>
        <v>5.5500000000000114</v>
      </c>
      <c r="L3" s="3">
        <f t="shared" ref="L3:L15" si="3">K3*D3</f>
        <v>111.00000000000023</v>
      </c>
      <c r="M3" s="4">
        <v>3.5</v>
      </c>
      <c r="N3" s="1">
        <v>106.5</v>
      </c>
      <c r="O3" s="5">
        <f t="shared" ref="O3:O15" si="4">M3*N3</f>
        <v>372.75</v>
      </c>
      <c r="P3" s="6">
        <f t="shared" ref="P3:P15" si="5">O3*D3</f>
        <v>7455</v>
      </c>
      <c r="Q3" s="7" t="s">
        <v>15</v>
      </c>
    </row>
    <row r="4" spans="2:18" x14ac:dyDescent="0.55000000000000004">
      <c r="C4" t="s">
        <v>14</v>
      </c>
      <c r="D4" s="1">
        <v>20</v>
      </c>
      <c r="E4" s="1">
        <v>380</v>
      </c>
      <c r="F4" s="1">
        <f>E4*0.08</f>
        <v>30.400000000000002</v>
      </c>
      <c r="G4" s="1">
        <v>0</v>
      </c>
      <c r="H4" s="1">
        <v>0</v>
      </c>
      <c r="I4" s="1">
        <f t="shared" si="0"/>
        <v>410.4</v>
      </c>
      <c r="J4" s="2">
        <f t="shared" si="1"/>
        <v>409.81</v>
      </c>
      <c r="K4" s="1">
        <f t="shared" si="2"/>
        <v>-0.58999999999997499</v>
      </c>
      <c r="L4" s="3">
        <f t="shared" si="3"/>
        <v>-11.7999999999995</v>
      </c>
      <c r="M4" s="4">
        <v>3.83</v>
      </c>
      <c r="N4" s="1">
        <v>107</v>
      </c>
      <c r="O4" s="5">
        <f t="shared" si="4"/>
        <v>409.81</v>
      </c>
      <c r="P4" s="6">
        <f t="shared" si="5"/>
        <v>8196.2000000000007</v>
      </c>
      <c r="Q4" t="s">
        <v>16</v>
      </c>
    </row>
    <row r="5" spans="2:18" x14ac:dyDescent="0.55000000000000004">
      <c r="D5" s="1">
        <v>20</v>
      </c>
      <c r="E5" s="1">
        <v>380</v>
      </c>
      <c r="F5" s="1"/>
      <c r="G5" s="1">
        <v>0</v>
      </c>
      <c r="H5" s="1">
        <v>0</v>
      </c>
      <c r="I5" s="1">
        <f t="shared" ref="I5:I6" si="6">SUM(E5:H5)</f>
        <v>380</v>
      </c>
      <c r="J5" s="2">
        <f t="shared" si="1"/>
        <v>409.81</v>
      </c>
      <c r="K5" s="1">
        <f t="shared" si="2"/>
        <v>29.810000000000002</v>
      </c>
      <c r="L5" s="3">
        <f t="shared" si="3"/>
        <v>596.20000000000005</v>
      </c>
      <c r="M5" s="4">
        <v>3.83</v>
      </c>
      <c r="N5" s="1">
        <v>107</v>
      </c>
      <c r="O5" s="5">
        <f t="shared" si="4"/>
        <v>409.81</v>
      </c>
      <c r="P5" s="6">
        <f t="shared" si="5"/>
        <v>8196.2000000000007</v>
      </c>
      <c r="Q5" t="s">
        <v>17</v>
      </c>
    </row>
    <row r="6" spans="2:18" x14ac:dyDescent="0.55000000000000004">
      <c r="D6" s="1">
        <v>20</v>
      </c>
      <c r="E6" s="1">
        <v>380</v>
      </c>
      <c r="F6" s="1">
        <f>E6*0.08</f>
        <v>30.400000000000002</v>
      </c>
      <c r="G6" s="1">
        <v>0</v>
      </c>
      <c r="H6" s="1">
        <v>0</v>
      </c>
      <c r="I6" s="1">
        <f t="shared" si="6"/>
        <v>410.4</v>
      </c>
      <c r="J6" s="2">
        <f t="shared" si="1"/>
        <v>398.32</v>
      </c>
      <c r="K6" s="1">
        <f t="shared" si="2"/>
        <v>-12.079999999999984</v>
      </c>
      <c r="L6" s="3">
        <f t="shared" si="3"/>
        <v>-241.59999999999968</v>
      </c>
      <c r="M6" s="4">
        <v>3.83</v>
      </c>
      <c r="N6" s="1">
        <v>104</v>
      </c>
      <c r="O6" s="5">
        <f t="shared" si="4"/>
        <v>398.32</v>
      </c>
      <c r="P6" s="6">
        <f t="shared" si="5"/>
        <v>7966.4</v>
      </c>
      <c r="Q6" t="s">
        <v>18</v>
      </c>
    </row>
    <row r="7" spans="2:18" ht="18.5" thickBot="1" x14ac:dyDescent="0.6">
      <c r="C7" t="s">
        <v>24</v>
      </c>
      <c r="D7" s="1">
        <v>20</v>
      </c>
      <c r="E7" s="1">
        <v>380</v>
      </c>
      <c r="F7" s="1"/>
      <c r="G7" s="1">
        <v>0</v>
      </c>
      <c r="H7" s="1">
        <v>0</v>
      </c>
      <c r="I7" s="1">
        <f t="shared" ref="I7:I8" si="7">SUM(E7:H7)</f>
        <v>380</v>
      </c>
      <c r="J7" s="2">
        <f t="shared" si="1"/>
        <v>398.32</v>
      </c>
      <c r="K7" s="1">
        <f t="shared" si="2"/>
        <v>18.319999999999993</v>
      </c>
      <c r="L7" s="3">
        <f t="shared" si="3"/>
        <v>366.39999999999986</v>
      </c>
      <c r="M7" s="4">
        <v>3.83</v>
      </c>
      <c r="N7" s="1">
        <v>104</v>
      </c>
      <c r="O7" s="5">
        <f t="shared" si="4"/>
        <v>398.32</v>
      </c>
      <c r="P7" s="6">
        <f t="shared" si="5"/>
        <v>7966.4</v>
      </c>
      <c r="Q7" t="s">
        <v>19</v>
      </c>
    </row>
    <row r="8" spans="2:18" x14ac:dyDescent="0.55000000000000004">
      <c r="B8" s="8" t="s">
        <v>23</v>
      </c>
      <c r="C8" s="9">
        <v>365</v>
      </c>
      <c r="D8" s="10">
        <v>20</v>
      </c>
      <c r="E8" s="10">
        <f>C$8</f>
        <v>365</v>
      </c>
      <c r="F8" s="10">
        <f>E8*0.08</f>
        <v>29.2</v>
      </c>
      <c r="G8" s="10">
        <v>0</v>
      </c>
      <c r="H8" s="10">
        <v>0</v>
      </c>
      <c r="I8" s="10">
        <f t="shared" si="7"/>
        <v>394.2</v>
      </c>
      <c r="J8" s="11">
        <f t="shared" si="1"/>
        <v>392.20000000000005</v>
      </c>
      <c r="K8" s="10">
        <f t="shared" si="2"/>
        <v>-1.9999999999999432</v>
      </c>
      <c r="L8" s="12">
        <f t="shared" si="3"/>
        <v>-39.999999999998863</v>
      </c>
      <c r="M8" s="13">
        <v>3.7</v>
      </c>
      <c r="N8" s="10">
        <v>106</v>
      </c>
      <c r="O8" s="14">
        <f t="shared" si="4"/>
        <v>392.20000000000005</v>
      </c>
      <c r="P8" s="15">
        <f t="shared" si="5"/>
        <v>7844.0000000000009</v>
      </c>
      <c r="Q8" s="9" t="s">
        <v>20</v>
      </c>
      <c r="R8" s="16"/>
    </row>
    <row r="9" spans="2:18" x14ac:dyDescent="0.55000000000000004">
      <c r="B9" s="17"/>
      <c r="D9" s="1">
        <v>20</v>
      </c>
      <c r="E9" s="29">
        <f t="shared" ref="E9:E11" si="8">C$8</f>
        <v>365</v>
      </c>
      <c r="F9" s="1"/>
      <c r="G9" s="1">
        <v>0</v>
      </c>
      <c r="H9" s="1">
        <v>0</v>
      </c>
      <c r="I9" s="1">
        <f t="shared" ref="I9" si="9">SUM(E9:H9)</f>
        <v>365</v>
      </c>
      <c r="J9" s="2">
        <f t="shared" si="1"/>
        <v>392.20000000000005</v>
      </c>
      <c r="K9" s="1">
        <f t="shared" si="2"/>
        <v>27.200000000000045</v>
      </c>
      <c r="L9" s="3">
        <f t="shared" si="3"/>
        <v>544.00000000000091</v>
      </c>
      <c r="M9" s="4">
        <v>3.7</v>
      </c>
      <c r="N9" s="1">
        <v>106</v>
      </c>
      <c r="O9" s="5">
        <f t="shared" si="4"/>
        <v>392.20000000000005</v>
      </c>
      <c r="P9" s="6">
        <f t="shared" si="5"/>
        <v>7844.0000000000009</v>
      </c>
      <c r="Q9" t="s">
        <v>21</v>
      </c>
      <c r="R9" s="18"/>
    </row>
    <row r="10" spans="2:18" x14ac:dyDescent="0.55000000000000004">
      <c r="B10" s="19" t="s">
        <v>22</v>
      </c>
      <c r="D10" s="1">
        <v>20</v>
      </c>
      <c r="E10" s="29">
        <f t="shared" si="8"/>
        <v>365</v>
      </c>
      <c r="F10" s="1">
        <f>E10*0.08</f>
        <v>29.2</v>
      </c>
      <c r="G10" s="1">
        <v>0</v>
      </c>
      <c r="H10" s="1">
        <v>0</v>
      </c>
      <c r="I10" s="1">
        <f t="shared" ref="I10" si="10">SUM(E10:H10)</f>
        <v>394.2</v>
      </c>
      <c r="J10" s="2">
        <f t="shared" si="1"/>
        <v>381.1</v>
      </c>
      <c r="K10" s="1">
        <f t="shared" si="2"/>
        <v>-13.099999999999966</v>
      </c>
      <c r="L10" s="3">
        <f t="shared" si="3"/>
        <v>-261.99999999999932</v>
      </c>
      <c r="M10" s="4">
        <v>3.7</v>
      </c>
      <c r="N10" s="1">
        <v>103</v>
      </c>
      <c r="O10" s="5">
        <f t="shared" si="4"/>
        <v>381.1</v>
      </c>
      <c r="P10" s="6">
        <f t="shared" si="5"/>
        <v>7622</v>
      </c>
      <c r="R10" s="18"/>
    </row>
    <row r="11" spans="2:18" ht="18.5" thickBot="1" x14ac:dyDescent="0.6">
      <c r="B11" s="20"/>
      <c r="C11" s="21"/>
      <c r="D11" s="22">
        <v>20</v>
      </c>
      <c r="E11" s="22">
        <f t="shared" si="8"/>
        <v>365</v>
      </c>
      <c r="F11" s="22"/>
      <c r="G11" s="22">
        <v>0</v>
      </c>
      <c r="H11" s="22">
        <v>0</v>
      </c>
      <c r="I11" s="22">
        <f t="shared" ref="I11" si="11">SUM(E11:H11)</f>
        <v>365</v>
      </c>
      <c r="J11" s="23">
        <f t="shared" si="1"/>
        <v>381.1</v>
      </c>
      <c r="K11" s="22">
        <f t="shared" si="2"/>
        <v>16.100000000000023</v>
      </c>
      <c r="L11" s="24">
        <f t="shared" si="3"/>
        <v>322.00000000000045</v>
      </c>
      <c r="M11" s="25">
        <v>3.7</v>
      </c>
      <c r="N11" s="22">
        <v>103</v>
      </c>
      <c r="O11" s="26">
        <f t="shared" si="4"/>
        <v>381.1</v>
      </c>
      <c r="P11" s="27">
        <f t="shared" si="5"/>
        <v>7622</v>
      </c>
      <c r="Q11" s="21"/>
      <c r="R11" s="28"/>
    </row>
    <row r="12" spans="2:18" x14ac:dyDescent="0.55000000000000004">
      <c r="B12" s="8" t="s">
        <v>23</v>
      </c>
      <c r="C12" s="9">
        <v>368</v>
      </c>
      <c r="D12" s="10">
        <v>20</v>
      </c>
      <c r="E12" s="10">
        <f>C$12</f>
        <v>368</v>
      </c>
      <c r="F12" s="10">
        <f>E12*0.08</f>
        <v>29.44</v>
      </c>
      <c r="G12" s="10">
        <v>0</v>
      </c>
      <c r="H12" s="10">
        <v>0</v>
      </c>
      <c r="I12" s="10">
        <f t="shared" ref="I12" si="12">SUM(E12:H12)</f>
        <v>397.44</v>
      </c>
      <c r="J12" s="11">
        <f t="shared" si="1"/>
        <v>394.05</v>
      </c>
      <c r="K12" s="10">
        <f t="shared" si="2"/>
        <v>-3.3899999999999864</v>
      </c>
      <c r="L12" s="12">
        <f t="shared" si="3"/>
        <v>-67.799999999999727</v>
      </c>
      <c r="M12" s="13">
        <v>3.7</v>
      </c>
      <c r="N12" s="10">
        <v>106.5</v>
      </c>
      <c r="O12" s="14">
        <f t="shared" si="4"/>
        <v>394.05</v>
      </c>
      <c r="P12" s="15">
        <f t="shared" si="5"/>
        <v>7881</v>
      </c>
      <c r="Q12" s="9" t="s">
        <v>20</v>
      </c>
      <c r="R12" s="16"/>
    </row>
    <row r="13" spans="2:18" x14ac:dyDescent="0.55000000000000004">
      <c r="B13" s="17"/>
      <c r="D13" s="1">
        <v>20</v>
      </c>
      <c r="E13" s="29">
        <f>E12</f>
        <v>368</v>
      </c>
      <c r="F13" s="1"/>
      <c r="G13" s="1">
        <v>0</v>
      </c>
      <c r="H13" s="1">
        <v>0</v>
      </c>
      <c r="I13" s="1">
        <f t="shared" ref="I13" si="13">SUM(E13:H13)</f>
        <v>368</v>
      </c>
      <c r="J13" s="2">
        <f t="shared" si="1"/>
        <v>394.05</v>
      </c>
      <c r="K13" s="1">
        <f t="shared" si="2"/>
        <v>26.050000000000011</v>
      </c>
      <c r="L13" s="3">
        <f t="shared" si="3"/>
        <v>521.00000000000023</v>
      </c>
      <c r="M13" s="4">
        <v>3.7</v>
      </c>
      <c r="N13" s="1">
        <v>106.5</v>
      </c>
      <c r="O13" s="5">
        <f t="shared" si="4"/>
        <v>394.05</v>
      </c>
      <c r="P13" s="6">
        <f t="shared" si="5"/>
        <v>7881</v>
      </c>
      <c r="Q13" t="s">
        <v>21</v>
      </c>
      <c r="R13" s="18"/>
    </row>
    <row r="14" spans="2:18" x14ac:dyDescent="0.55000000000000004">
      <c r="B14" s="19" t="s">
        <v>22</v>
      </c>
      <c r="D14" s="1">
        <v>20</v>
      </c>
      <c r="E14" s="29">
        <f>E12</f>
        <v>368</v>
      </c>
      <c r="F14" s="1">
        <f>E14*0.08</f>
        <v>29.44</v>
      </c>
      <c r="G14" s="1">
        <v>0</v>
      </c>
      <c r="H14" s="1">
        <v>0</v>
      </c>
      <c r="I14" s="1">
        <f t="shared" ref="I14" si="14">SUM(E14:H14)</f>
        <v>397.44</v>
      </c>
      <c r="J14" s="2">
        <f t="shared" si="1"/>
        <v>381.1</v>
      </c>
      <c r="K14" s="1">
        <f t="shared" si="2"/>
        <v>-16.339999999999975</v>
      </c>
      <c r="L14" s="3">
        <f t="shared" si="3"/>
        <v>-326.7999999999995</v>
      </c>
      <c r="M14" s="4">
        <v>3.7</v>
      </c>
      <c r="N14" s="1">
        <v>103</v>
      </c>
      <c r="O14" s="5">
        <f t="shared" si="4"/>
        <v>381.1</v>
      </c>
      <c r="P14" s="6">
        <f t="shared" si="5"/>
        <v>7622</v>
      </c>
      <c r="R14" s="18"/>
    </row>
    <row r="15" spans="2:18" ht="18.5" thickBot="1" x14ac:dyDescent="0.6">
      <c r="B15" s="20"/>
      <c r="C15" s="21"/>
      <c r="D15" s="22">
        <v>20</v>
      </c>
      <c r="E15" s="22">
        <f>E12</f>
        <v>368</v>
      </c>
      <c r="F15" s="22"/>
      <c r="G15" s="22">
        <v>0</v>
      </c>
      <c r="H15" s="22">
        <v>0</v>
      </c>
      <c r="I15" s="22">
        <f t="shared" ref="I15" si="15">SUM(E15:H15)</f>
        <v>368</v>
      </c>
      <c r="J15" s="23">
        <f t="shared" si="1"/>
        <v>381.1</v>
      </c>
      <c r="K15" s="22">
        <f t="shared" si="2"/>
        <v>13.100000000000023</v>
      </c>
      <c r="L15" s="24">
        <f t="shared" si="3"/>
        <v>262.00000000000045</v>
      </c>
      <c r="M15" s="25">
        <v>3.7</v>
      </c>
      <c r="N15" s="22">
        <v>103</v>
      </c>
      <c r="O15" s="26">
        <f t="shared" si="4"/>
        <v>381.1</v>
      </c>
      <c r="P15" s="27">
        <f t="shared" si="5"/>
        <v>7622</v>
      </c>
      <c r="Q15" s="21"/>
      <c r="R15" s="28"/>
    </row>
    <row r="16" spans="2:18" ht="18.5" thickBot="1" x14ac:dyDescent="0.6"/>
    <row r="17" spans="2:18" x14ac:dyDescent="0.55000000000000004">
      <c r="B17" s="8" t="s">
        <v>23</v>
      </c>
      <c r="C17" s="9">
        <v>370</v>
      </c>
      <c r="D17" s="10">
        <v>20</v>
      </c>
      <c r="E17" s="10">
        <f>C17</f>
        <v>370</v>
      </c>
      <c r="F17" s="10">
        <f>E17*0.08</f>
        <v>29.6</v>
      </c>
      <c r="G17" s="10">
        <v>0</v>
      </c>
      <c r="H17" s="10">
        <v>0</v>
      </c>
      <c r="I17" s="10">
        <f t="shared" ref="I17" si="16">SUM(E17:H17)</f>
        <v>399.6</v>
      </c>
      <c r="J17" s="11">
        <f t="shared" ref="J17:J20" si="17">O17</f>
        <v>0</v>
      </c>
      <c r="K17" s="10">
        <f t="shared" ref="K17:K20" si="18">J17-I17</f>
        <v>-399.6</v>
      </c>
      <c r="L17" s="12">
        <f t="shared" ref="L17:L20" si="19">K17*D17</f>
        <v>-7992</v>
      </c>
      <c r="M17" s="13">
        <v>3.7</v>
      </c>
      <c r="N17" s="10"/>
      <c r="O17" s="14">
        <f t="shared" ref="O17:O20" si="20">M17*N17</f>
        <v>0</v>
      </c>
      <c r="P17" s="15">
        <f>O17*D17</f>
        <v>0</v>
      </c>
      <c r="Q17" s="9" t="s">
        <v>20</v>
      </c>
      <c r="R17" s="16"/>
    </row>
    <row r="18" spans="2:18" x14ac:dyDescent="0.55000000000000004">
      <c r="B18" s="17"/>
      <c r="D18" s="1">
        <v>20</v>
      </c>
      <c r="E18" s="1">
        <f>E17</f>
        <v>370</v>
      </c>
      <c r="F18" s="1"/>
      <c r="G18" s="1">
        <v>0</v>
      </c>
      <c r="H18" s="1">
        <v>0</v>
      </c>
      <c r="I18" s="1">
        <f t="shared" ref="I18" si="21">SUM(E18:H18)</f>
        <v>370</v>
      </c>
      <c r="J18" s="2">
        <f t="shared" si="17"/>
        <v>394.05</v>
      </c>
      <c r="K18" s="1">
        <f t="shared" si="18"/>
        <v>24.050000000000011</v>
      </c>
      <c r="L18" s="3">
        <f t="shared" si="19"/>
        <v>481.00000000000023</v>
      </c>
      <c r="M18" s="4">
        <v>3.7</v>
      </c>
      <c r="N18" s="1">
        <v>106.5</v>
      </c>
      <c r="O18" s="5">
        <f t="shared" si="20"/>
        <v>394.05</v>
      </c>
      <c r="P18" s="6">
        <f>O18*D18</f>
        <v>7881</v>
      </c>
      <c r="Q18" t="s">
        <v>21</v>
      </c>
      <c r="R18" s="18"/>
    </row>
    <row r="19" spans="2:18" x14ac:dyDescent="0.55000000000000004">
      <c r="B19" s="19" t="s">
        <v>22</v>
      </c>
      <c r="D19" s="1">
        <v>20</v>
      </c>
      <c r="E19" s="1">
        <f>E17</f>
        <v>370</v>
      </c>
      <c r="F19" s="1">
        <f>E19*0.08</f>
        <v>29.6</v>
      </c>
      <c r="G19" s="1">
        <v>0</v>
      </c>
      <c r="H19" s="1">
        <v>0</v>
      </c>
      <c r="I19" s="1">
        <f t="shared" ref="I19" si="22">SUM(E19:H19)</f>
        <v>399.6</v>
      </c>
      <c r="J19" s="2">
        <f t="shared" si="17"/>
        <v>381.1</v>
      </c>
      <c r="K19" s="1">
        <f t="shared" si="18"/>
        <v>-18.5</v>
      </c>
      <c r="L19" s="3">
        <f t="shared" si="19"/>
        <v>-370</v>
      </c>
      <c r="M19" s="4">
        <v>3.7</v>
      </c>
      <c r="N19" s="1">
        <v>103</v>
      </c>
      <c r="O19" s="5">
        <f t="shared" si="20"/>
        <v>381.1</v>
      </c>
      <c r="P19" s="6">
        <f>O19*D19</f>
        <v>7622</v>
      </c>
      <c r="R19" s="18"/>
    </row>
    <row r="20" spans="2:18" ht="18.5" thickBot="1" x14ac:dyDescent="0.6">
      <c r="B20" s="20"/>
      <c r="C20" s="21"/>
      <c r="D20" s="22">
        <v>20</v>
      </c>
      <c r="E20" s="22">
        <f>E17</f>
        <v>370</v>
      </c>
      <c r="F20" s="22"/>
      <c r="G20" s="22">
        <v>0</v>
      </c>
      <c r="H20" s="22">
        <v>0</v>
      </c>
      <c r="I20" s="22">
        <f t="shared" ref="I20" si="23">SUM(E20:H20)</f>
        <v>370</v>
      </c>
      <c r="J20" s="23">
        <f t="shared" si="17"/>
        <v>373.70000000000005</v>
      </c>
      <c r="K20" s="22">
        <f t="shared" si="18"/>
        <v>3.7000000000000455</v>
      </c>
      <c r="L20" s="24">
        <f t="shared" si="19"/>
        <v>74.000000000000909</v>
      </c>
      <c r="M20" s="25">
        <v>3.7</v>
      </c>
      <c r="N20" s="22">
        <v>101</v>
      </c>
      <c r="O20" s="26">
        <f t="shared" si="20"/>
        <v>373.70000000000005</v>
      </c>
      <c r="P20" s="27">
        <f>O20*D20</f>
        <v>7474.0000000000009</v>
      </c>
      <c r="Q20" s="21"/>
      <c r="R20" s="28"/>
    </row>
  </sheetData>
  <phoneticPr fontId="3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2019-07-26T04:46:10Z</dcterms:created>
  <dcterms:modified xsi:type="dcterms:W3CDTF">2019-07-26T07:56:37Z</dcterms:modified>
</cp:coreProperties>
</file>