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201907入金予定対象品\"/>
    </mc:Choice>
  </mc:AlternateContent>
  <xr:revisionPtr revIDLastSave="0" documentId="13_ncr:1_{2F82C7CE-431E-4123-AAE7-AA87AC7E0D9E}" xr6:coauthVersionLast="43" xr6:coauthVersionMax="43" xr10:uidLastSave="{00000000-0000-0000-0000-000000000000}"/>
  <bookViews>
    <workbookView xWindow="1650" yWindow="600" windowWidth="16990" windowHeight="10690" xr2:uid="{29433A55-A7C8-4FCC-BBFF-E5A3DA47F74C}"/>
  </bookViews>
  <sheets>
    <sheet name="2019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G43" i="1"/>
  <c r="E44" i="1"/>
  <c r="E43" i="1"/>
  <c r="T45" i="1"/>
  <c r="U45" i="1" s="1"/>
  <c r="T44" i="1"/>
  <c r="U44" i="1" s="1"/>
  <c r="G42" i="1"/>
  <c r="U43" i="1"/>
  <c r="U42" i="1"/>
  <c r="F42" i="1"/>
  <c r="E42" i="1"/>
  <c r="T43" i="1"/>
  <c r="T42" i="1"/>
  <c r="G41" i="1"/>
  <c r="P42" i="1"/>
  <c r="P41" i="1"/>
  <c r="Q42" i="1"/>
  <c r="Q41" i="1"/>
  <c r="G40" i="1"/>
  <c r="G39" i="1"/>
  <c r="G38" i="1"/>
  <c r="T41" i="1"/>
  <c r="S41" i="1"/>
  <c r="S40" i="1"/>
  <c r="T40" i="1" s="1"/>
  <c r="S39" i="1"/>
  <c r="T39" i="1" s="1"/>
  <c r="T38" i="1"/>
  <c r="S38" i="1"/>
  <c r="G36" i="1"/>
  <c r="Q38" i="1"/>
  <c r="Q37" i="1"/>
  <c r="P38" i="1"/>
  <c r="P37" i="1"/>
  <c r="G35" i="1"/>
  <c r="Q36" i="1"/>
  <c r="Q35" i="1"/>
  <c r="P36" i="1"/>
  <c r="P35" i="1"/>
  <c r="G32" i="1"/>
  <c r="Q33" i="1"/>
  <c r="Q32" i="1"/>
  <c r="J45" i="1" l="1"/>
</calcChain>
</file>

<file path=xl/sharedStrings.xml><?xml version="1.0" encoding="utf-8"?>
<sst xmlns="http://schemas.openxmlformats.org/spreadsheetml/2006/main" count="185" uniqueCount="102">
  <si>
    <t>No</t>
    <phoneticPr fontId="3"/>
  </si>
  <si>
    <t>QTY</t>
    <phoneticPr fontId="3"/>
  </si>
  <si>
    <t>AAnalyst200 (Perkin Elmer)</t>
  </si>
  <si>
    <t>1set</t>
    <phoneticPr fontId="3"/>
  </si>
  <si>
    <t>9/8</t>
    <phoneticPr fontId="3"/>
  </si>
  <si>
    <t>Inv-0001</t>
    <phoneticPr fontId="3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</si>
  <si>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</si>
  <si>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3"/>
  </si>
  <si>
    <t>Inv-0002</t>
    <phoneticPr fontId="3"/>
  </si>
  <si>
    <t>LECO TrueSpec N</t>
  </si>
  <si>
    <r>
      <t>AgilentGCMS　5973inert+6890N（</t>
    </r>
    <r>
      <rPr>
        <sz val="11"/>
        <color rgb="FF000000"/>
        <rFont val="DengXian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</si>
  <si>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3"/>
  </si>
  <si>
    <r>
      <t>AgilentLCMS　LC/MSD SL　MSD SL部分</t>
    </r>
    <r>
      <rPr>
        <sz val="11"/>
        <color rgb="FF000000"/>
        <rFont val="DengXian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</rPr>
      <t>）</t>
    </r>
  </si>
  <si>
    <t>一月要出货</t>
    <phoneticPr fontId="3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</si>
  <si>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</si>
  <si>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3"/>
  </si>
  <si>
    <t>Quo-0007</t>
    <phoneticPr fontId="3"/>
  </si>
  <si>
    <t>FTIR-8400S</t>
    <phoneticPr fontId="3"/>
  </si>
  <si>
    <t>Inv-0004a</t>
    <phoneticPr fontId="3"/>
  </si>
  <si>
    <t>BURET 自動滴定装置 COM-555</t>
    <phoneticPr fontId="3"/>
  </si>
  <si>
    <t>11/14(EMS)</t>
    <phoneticPr fontId="3"/>
  </si>
  <si>
    <t>testo 350-XL Flue gas analyzer</t>
  </si>
  <si>
    <t>HORIBA 粒径测定仪器 LB-500</t>
  </si>
  <si>
    <t>12/14</t>
    <phoneticPr fontId="3"/>
  </si>
  <si>
    <t>Inv-0007</t>
    <phoneticPr fontId="3"/>
  </si>
  <si>
    <t>DIONEX Cation suppressor :CSRS300</t>
  </si>
  <si>
    <t>UV-1800</t>
    <phoneticPr fontId="3"/>
  </si>
  <si>
    <t>GL Sciences Fraction Collector</t>
  </si>
  <si>
    <t>Inv-0006</t>
    <phoneticPr fontId="3"/>
  </si>
  <si>
    <t>Bioquell Z-2 + R-30</t>
    <phoneticPr fontId="3"/>
  </si>
  <si>
    <t>12/28</t>
    <phoneticPr fontId="3"/>
  </si>
  <si>
    <t>Inv-0009</t>
    <phoneticPr fontId="3"/>
  </si>
  <si>
    <t>岛津 LC10A Unit (SCL/SIL/DGU/SPD/CTO)</t>
  </si>
  <si>
    <t>Inv-0008</t>
    <phoneticPr fontId="3"/>
  </si>
  <si>
    <t>DIONEX DX-320 Unit</t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</si>
  <si>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3"/>
  </si>
  <si>
    <t>Inv-0010</t>
    <phoneticPr fontId="3"/>
  </si>
  <si>
    <t>CIF价格</t>
    <phoneticPr fontId="3"/>
  </si>
  <si>
    <t>岛津的天枰 AEM-5200</t>
    <phoneticPr fontId="3"/>
  </si>
  <si>
    <t>岛津 UV-2550</t>
    <phoneticPr fontId="3"/>
  </si>
  <si>
    <t>岛津 UV-1240</t>
    <phoneticPr fontId="3"/>
  </si>
  <si>
    <t>Inv-0011</t>
  </si>
  <si>
    <t>Agilent 1200　(愛知）</t>
    <rPh sb="14" eb="16">
      <t>アイチ</t>
    </rPh>
    <phoneticPr fontId="3"/>
  </si>
  <si>
    <t>2019/1/8</t>
    <phoneticPr fontId="3"/>
  </si>
  <si>
    <t>Inv-0013</t>
    <phoneticPr fontId="3"/>
  </si>
  <si>
    <t>2019/2/1</t>
    <phoneticPr fontId="3"/>
  </si>
  <si>
    <t>岛津 LC10Avp　（愛知）</t>
    <rPh sb="12" eb="14">
      <t>アイチ</t>
    </rPh>
    <phoneticPr fontId="3"/>
  </si>
  <si>
    <t>岛津 LC30A series</t>
    <phoneticPr fontId="3"/>
  </si>
  <si>
    <t>3set</t>
    <phoneticPr fontId="3"/>
  </si>
  <si>
    <t>Inv-0012</t>
    <phoneticPr fontId="3"/>
  </si>
  <si>
    <t>（衣服）</t>
    <phoneticPr fontId="3"/>
  </si>
  <si>
    <t>Inv-0014</t>
    <phoneticPr fontId="3"/>
  </si>
  <si>
    <t>TeflonAF管子</t>
    <phoneticPr fontId="3"/>
  </si>
  <si>
    <t>10pcs</t>
    <phoneticPr fontId="3"/>
  </si>
  <si>
    <t>Inv-0015</t>
    <phoneticPr fontId="3"/>
  </si>
  <si>
    <t>岛津 UV-2450</t>
    <phoneticPr fontId="3"/>
  </si>
  <si>
    <r>
      <t>Inv-001</t>
    </r>
    <r>
      <rPr>
        <sz val="11"/>
        <color theme="1"/>
        <rFont val="游ゴシック"/>
        <family val="2"/>
        <charset val="128"/>
      </rPr>
      <t>6</t>
    </r>
    <phoneticPr fontId="3"/>
  </si>
  <si>
    <t>岛津 AA-6300</t>
    <phoneticPr fontId="3"/>
  </si>
  <si>
    <t>API-3200+LC20A</t>
    <phoneticPr fontId="3"/>
  </si>
  <si>
    <r>
      <t>Inv-0017</t>
    </r>
    <r>
      <rPr>
        <sz val="11"/>
        <color theme="1"/>
        <rFont val="游ゴシック"/>
        <family val="2"/>
        <charset val="128"/>
      </rPr>
      <t/>
    </r>
  </si>
  <si>
    <t>LC10A</t>
    <phoneticPr fontId="3"/>
  </si>
  <si>
    <r>
      <t>Inv-0018</t>
    </r>
    <r>
      <rPr>
        <sz val="11"/>
        <color theme="1"/>
        <rFont val="游ゴシック"/>
        <family val="2"/>
        <charset val="128"/>
      </rPr>
      <t/>
    </r>
  </si>
  <si>
    <t>API-3200 (no LC)</t>
    <phoneticPr fontId="3"/>
  </si>
  <si>
    <r>
      <t>Inv-0019</t>
    </r>
    <r>
      <rPr>
        <sz val="11"/>
        <color theme="1"/>
        <rFont val="游ゴシック"/>
        <family val="2"/>
        <charset val="128"/>
      </rPr>
      <t/>
    </r>
  </si>
  <si>
    <t>Alliance 2690</t>
    <phoneticPr fontId="3"/>
  </si>
  <si>
    <r>
      <t>Inv-0020</t>
    </r>
    <r>
      <rPr>
        <sz val="11"/>
        <color theme="1"/>
        <rFont val="游ゴシック"/>
        <family val="2"/>
        <charset val="128"/>
      </rPr>
      <t/>
    </r>
  </si>
  <si>
    <t>CEM Mars6</t>
    <phoneticPr fontId="3"/>
  </si>
  <si>
    <r>
      <t>Inv-0021</t>
    </r>
    <r>
      <rPr>
        <sz val="11"/>
        <color theme="1"/>
        <rFont val="游ゴシック"/>
        <family val="2"/>
        <charset val="128"/>
      </rPr>
      <t/>
    </r>
  </si>
  <si>
    <r>
      <t>Inv-0022</t>
    </r>
    <r>
      <rPr>
        <sz val="11"/>
        <color theme="1"/>
        <rFont val="游ゴシック"/>
        <family val="2"/>
        <charset val="128"/>
      </rPr>
      <t/>
    </r>
  </si>
  <si>
    <t>LC-10Ai</t>
    <phoneticPr fontId="3"/>
  </si>
  <si>
    <r>
      <t>Inv-0023</t>
    </r>
    <r>
      <rPr>
        <sz val="11"/>
        <color theme="1"/>
        <rFont val="游ゴシック"/>
        <family val="2"/>
        <charset val="128"/>
      </rPr>
      <t/>
    </r>
  </si>
  <si>
    <r>
      <t>Inv-0024</t>
    </r>
    <r>
      <rPr>
        <sz val="11"/>
        <color theme="1"/>
        <rFont val="游ゴシック"/>
        <family val="2"/>
        <charset val="128"/>
      </rPr>
      <t/>
    </r>
  </si>
  <si>
    <t>ICS-5000 unit (DIONEX)</t>
  </si>
  <si>
    <t>Inv-0026</t>
    <phoneticPr fontId="3"/>
  </si>
  <si>
    <t>2019/6/28</t>
    <phoneticPr fontId="3"/>
  </si>
  <si>
    <t>GCMS, Trace DSQ (THERMO)</t>
  </si>
  <si>
    <t>GCMS, QP-2010plus (Shimadzu)</t>
  </si>
  <si>
    <r>
      <t>Inv-002</t>
    </r>
    <r>
      <rPr>
        <sz val="11"/>
        <color theme="1"/>
        <rFont val="游ゴシック"/>
        <family val="2"/>
        <charset val="128"/>
      </rPr>
      <t>8</t>
    </r>
    <phoneticPr fontId="3"/>
  </si>
  <si>
    <r>
      <t>Thermo LCMS</t>
    </r>
    <r>
      <rPr>
        <sz val="10.5"/>
        <color theme="1"/>
        <rFont val="Microsoft YaHei"/>
        <family val="1"/>
        <charset val="134"/>
      </rPr>
      <t xml:space="preserve"> </t>
    </r>
    <r>
      <rPr>
        <sz val="10.5"/>
        <color theme="1"/>
        <rFont val="游明朝"/>
        <family val="1"/>
        <charset val="128"/>
      </rPr>
      <t>with Shimadzu LC-20</t>
    </r>
    <phoneticPr fontId="3"/>
  </si>
  <si>
    <r>
      <t>Inv-0029</t>
    </r>
    <r>
      <rPr>
        <b/>
        <sz val="11"/>
        <rFont val="ＭＳ Ｐゴシック"/>
        <family val="3"/>
        <charset val="128"/>
      </rPr>
      <t>A</t>
    </r>
    <phoneticPr fontId="3"/>
  </si>
  <si>
    <t>GCMS w/o GC (Shimadzu)</t>
    <phoneticPr fontId="3"/>
  </si>
  <si>
    <t>Inv-0030</t>
  </si>
  <si>
    <t>LC-10A sets, FTIR and UV</t>
    <phoneticPr fontId="3"/>
  </si>
  <si>
    <t>Inv-0031</t>
  </si>
  <si>
    <t>（小计）</t>
    <phoneticPr fontId="3"/>
  </si>
  <si>
    <t>装置名</t>
    <rPh sb="0" eb="2">
      <t>ソウチ</t>
    </rPh>
    <rPh sb="2" eb="3">
      <t>メイ</t>
    </rPh>
    <phoneticPr fontId="3"/>
  </si>
  <si>
    <t>出荷日</t>
    <rPh sb="0" eb="2">
      <t>シュッカ</t>
    </rPh>
    <rPh sb="2" eb="3">
      <t>ビ</t>
    </rPh>
    <phoneticPr fontId="3"/>
  </si>
  <si>
    <t>2019/07予定</t>
    <rPh sb="7" eb="9">
      <t>ヨテイ</t>
    </rPh>
    <phoneticPr fontId="3"/>
  </si>
  <si>
    <t>2019/08予定</t>
    <rPh sb="7" eb="9">
      <t>ヨテイ</t>
    </rPh>
    <phoneticPr fontId="3"/>
  </si>
  <si>
    <t>該当Invoice</t>
    <rPh sb="0" eb="2">
      <t>ガイトウ</t>
    </rPh>
    <phoneticPr fontId="3"/>
  </si>
  <si>
    <t>請求額</t>
    <rPh sb="0" eb="2">
      <t>セイキュウ</t>
    </rPh>
    <rPh sb="2" eb="3">
      <t>ガク</t>
    </rPh>
    <phoneticPr fontId="3"/>
  </si>
  <si>
    <t>入金日</t>
    <rPh sb="0" eb="2">
      <t>ニュウキン</t>
    </rPh>
    <rPh sb="2" eb="3">
      <t>ビ</t>
    </rPh>
    <phoneticPr fontId="3"/>
  </si>
  <si>
    <t>（当社倉庫）</t>
    <rPh sb="1" eb="3">
      <t>トウシャ</t>
    </rPh>
    <rPh sb="3" eb="5">
      <t>ソウコ</t>
    </rPh>
    <phoneticPr fontId="3"/>
  </si>
  <si>
    <t>2018/12Air便</t>
    <rPh sb="10" eb="11">
      <t>ビン</t>
    </rPh>
    <phoneticPr fontId="3"/>
  </si>
  <si>
    <t xml:space="preserve"> Quattro LCMS</t>
    <phoneticPr fontId="3"/>
  </si>
  <si>
    <t>2018/12MES便</t>
    <rPh sb="10" eb="11">
      <t>ビン</t>
    </rPh>
    <phoneticPr fontId="3"/>
  </si>
  <si>
    <t>購入額</t>
    <rPh sb="0" eb="2">
      <t>コウニュウ</t>
    </rPh>
    <rPh sb="2" eb="3">
      <t>ガク</t>
    </rPh>
    <phoneticPr fontId="3"/>
  </si>
  <si>
    <t>消費税</t>
    <rPh sb="0" eb="3">
      <t>ショウヒゼイ</t>
    </rPh>
    <phoneticPr fontId="3"/>
  </si>
  <si>
    <t>運賃</t>
    <rPh sb="0" eb="2">
      <t>ウンチン</t>
    </rPh>
    <phoneticPr fontId="3"/>
  </si>
  <si>
    <t>出荷費用は4月分の請求書にあり</t>
    <rPh sb="0" eb="2">
      <t>シュッカ</t>
    </rPh>
    <rPh sb="2" eb="4">
      <t>ヒヨウ</t>
    </rPh>
    <rPh sb="6" eb="7">
      <t>ガツ</t>
    </rPh>
    <rPh sb="7" eb="8">
      <t>ブン</t>
    </rPh>
    <rPh sb="9" eb="12">
      <t>セイキュウショ</t>
    </rPh>
    <phoneticPr fontId="3"/>
  </si>
  <si>
    <t>（上に含む）</t>
    <rPh sb="1" eb="2">
      <t>ウエ</t>
    </rPh>
    <rPh sb="3" eb="4">
      <t>フク</t>
    </rPh>
    <phoneticPr fontId="3"/>
  </si>
  <si>
    <t>(左に含む）</t>
    <rPh sb="1" eb="2">
      <t>ヒダリ</t>
    </rPh>
    <rPh sb="3" eb="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</si>
</sst>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</font>
    <font>
      <sz val="9"/>
      <color rgb="FFFF0000"/>
      <name val="Microsoft YaHei"/>
      <family val="2"/>
      <charset val="134"/>
    </font>
    <font>
      <sz val="11"/>
      <color theme="1"/>
      <name val="游ゴシック"/>
      <family val="2"/>
      <charset val="128"/>
    </font>
    <font>
      <sz val="11"/>
      <name val="メイリオ"/>
      <family val="3"/>
      <charset val="128"/>
    </font>
    <font>
      <b/>
      <sz val="11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theme="1"/>
      <name val="Microsoft YaHei"/>
      <family val="1"/>
      <charset val="134"/>
    </font>
    <font>
      <sz val="11"/>
      <name val="Microsoft YaHei"/>
      <family val="2"/>
      <charset val="134"/>
    </font>
    <font>
      <b/>
      <sz val="11"/>
      <name val="ＭＳ Ｐゴシック"/>
      <family val="3"/>
      <charset val="128"/>
    </font>
    <font>
      <b/>
      <sz val="11"/>
      <color theme="1"/>
      <name val="Microsoft YaHei"/>
      <family val="2"/>
      <charset val="134"/>
    </font>
    <font>
      <sz val="11"/>
      <color theme="1"/>
      <name val="ＭＳ Ｐゴシック"/>
      <family val="2"/>
      <charset val="128"/>
    </font>
    <font>
      <sz val="9"/>
      <color rgb="FF00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1" xfId="0" applyFont="1" applyBorder="1">
      <alignment vertical="center"/>
    </xf>
    <xf numFmtId="0" fontId="0" fillId="4" borderId="0" xfId="0" applyFill="1">
      <alignment vertical="center"/>
    </xf>
    <xf numFmtId="56" fontId="0" fillId="0" borderId="1" xfId="0" quotePrefix="1" applyNumberForma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12" fillId="0" borderId="1" xfId="0" quotePrefix="1" applyFont="1" applyBorder="1">
      <alignment vertical="center"/>
    </xf>
    <xf numFmtId="14" fontId="4" fillId="0" borderId="1" xfId="0" applyNumberFormat="1" applyFont="1" applyBorder="1">
      <alignment vertical="center"/>
    </xf>
    <xf numFmtId="0" fontId="12" fillId="0" borderId="3" xfId="0" applyFont="1" applyBorder="1">
      <alignment vertical="center"/>
    </xf>
    <xf numFmtId="38" fontId="12" fillId="0" borderId="3" xfId="1" applyFont="1" applyBorder="1">
      <alignment vertical="center"/>
    </xf>
    <xf numFmtId="0" fontId="12" fillId="0" borderId="1" xfId="0" applyFont="1" applyBorder="1">
      <alignment vertical="center"/>
    </xf>
    <xf numFmtId="0" fontId="12" fillId="5" borderId="3" xfId="0" applyFont="1" applyFill="1" applyBorder="1">
      <alignment vertical="center"/>
    </xf>
    <xf numFmtId="38" fontId="12" fillId="5" borderId="3" xfId="1" applyFont="1" applyFill="1" applyBorder="1">
      <alignment vertical="center"/>
    </xf>
    <xf numFmtId="14" fontId="0" fillId="0" borderId="1" xfId="0" applyNumberFormat="1" applyBorder="1">
      <alignment vertical="center"/>
    </xf>
    <xf numFmtId="0" fontId="4" fillId="5" borderId="3" xfId="0" applyFont="1" applyFill="1" applyBorder="1">
      <alignment vertical="center"/>
    </xf>
    <xf numFmtId="38" fontId="4" fillId="5" borderId="3" xfId="1" applyFont="1" applyFill="1" applyBorder="1">
      <alignment vertical="center"/>
    </xf>
    <xf numFmtId="0" fontId="15" fillId="0" borderId="1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0" fontId="0" fillId="0" borderId="4" xfId="0" quotePrefix="1" applyBorder="1">
      <alignment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4" fillId="5" borderId="1" xfId="0" applyFont="1" applyFill="1" applyBorder="1">
      <alignment vertical="center"/>
    </xf>
    <xf numFmtId="38" fontId="4" fillId="5" borderId="1" xfId="1" applyFont="1" applyFill="1" applyBorder="1">
      <alignment vertical="center"/>
    </xf>
    <xf numFmtId="0" fontId="17" fillId="3" borderId="1" xfId="0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19" fillId="0" borderId="1" xfId="0" applyFont="1" applyBorder="1">
      <alignment vertical="center"/>
    </xf>
    <xf numFmtId="38" fontId="2" fillId="0" borderId="1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38" fontId="20" fillId="0" borderId="2" xfId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0" fillId="0" borderId="1" xfId="0" quotePrefix="1" applyFill="1" applyBorder="1">
      <alignment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2" fillId="0" borderId="1" xfId="0" quotePrefix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1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38" fontId="20" fillId="0" borderId="1" xfId="1" applyFont="1" applyBorder="1">
      <alignment vertical="center"/>
    </xf>
    <xf numFmtId="38" fontId="6" fillId="0" borderId="1" xfId="1" applyFont="1" applyBorder="1">
      <alignment vertical="center"/>
    </xf>
    <xf numFmtId="38" fontId="6" fillId="2" borderId="0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0" xfId="1" applyFont="1" applyBorder="1">
      <alignment vertical="center"/>
    </xf>
    <xf numFmtId="38" fontId="0" fillId="0" borderId="0" xfId="0" applyNumberFormat="1">
      <alignment vertical="center"/>
    </xf>
    <xf numFmtId="38" fontId="21" fillId="0" borderId="0" xfId="1" applyFont="1" applyBorder="1">
      <alignment vertical="center"/>
    </xf>
    <xf numFmtId="38" fontId="21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F3231-F719-401B-BB76-B602CE0C4C07}">
  <dimension ref="B2:U50"/>
  <sheetViews>
    <sheetView tabSelected="1" topLeftCell="C1" workbookViewId="0">
      <selection activeCell="C2" sqref="C2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7" width="11" style="47" customWidth="1"/>
    <col min="8" max="8" width="11.75" bestFit="1" customWidth="1"/>
    <col min="9" max="9" width="11.33203125" bestFit="1" customWidth="1"/>
    <col min="10" max="10" width="11.33203125" style="47" customWidth="1"/>
    <col min="11" max="12" width="9" bestFit="1" customWidth="1"/>
    <col min="13" max="14" width="10" bestFit="1" customWidth="1"/>
    <col min="19" max="20" width="9.1640625" bestFit="1" customWidth="1"/>
  </cols>
  <sheetData>
    <row r="2" spans="2:14" x14ac:dyDescent="0.55000000000000004">
      <c r="B2" s="1" t="s">
        <v>0</v>
      </c>
      <c r="C2" s="48" t="s">
        <v>85</v>
      </c>
      <c r="D2" s="2" t="s">
        <v>1</v>
      </c>
      <c r="E2" s="64" t="s">
        <v>96</v>
      </c>
      <c r="F2" s="64" t="s">
        <v>98</v>
      </c>
      <c r="G2" s="64" t="s">
        <v>97</v>
      </c>
      <c r="H2" s="48" t="s">
        <v>86</v>
      </c>
      <c r="I2" s="49" t="s">
        <v>89</v>
      </c>
      <c r="J2" s="50" t="s">
        <v>90</v>
      </c>
      <c r="K2" s="51" t="s">
        <v>91</v>
      </c>
      <c r="L2" s="5"/>
      <c r="M2" s="5"/>
      <c r="N2" s="5"/>
    </row>
    <row r="3" spans="2:14" hidden="1" x14ac:dyDescent="0.55000000000000004">
      <c r="B3" s="1">
        <v>1</v>
      </c>
      <c r="C3" s="6" t="s">
        <v>2</v>
      </c>
      <c r="D3" s="7" t="s">
        <v>3</v>
      </c>
      <c r="E3" s="65"/>
      <c r="F3" s="65"/>
      <c r="G3" s="65"/>
      <c r="H3" s="8" t="s">
        <v>4</v>
      </c>
      <c r="I3" s="9" t="s">
        <v>5</v>
      </c>
      <c r="J3" s="10"/>
      <c r="K3" s="1"/>
      <c r="L3" s="1"/>
      <c r="M3" s="1"/>
      <c r="N3" s="1"/>
    </row>
    <row r="4" spans="2:14" hidden="1" x14ac:dyDescent="0.55000000000000004">
      <c r="B4" s="1">
        <v>2</v>
      </c>
      <c r="C4" s="11" t="s">
        <v>6</v>
      </c>
      <c r="D4" s="7" t="s">
        <v>3</v>
      </c>
      <c r="E4" s="65"/>
      <c r="F4" s="65"/>
      <c r="G4" s="65"/>
      <c r="H4" s="8" t="s">
        <v>7</v>
      </c>
      <c r="I4" s="9" t="s">
        <v>8</v>
      </c>
      <c r="J4" s="10"/>
      <c r="K4" s="1"/>
      <c r="L4" s="1"/>
      <c r="M4" s="1"/>
      <c r="N4" s="1"/>
    </row>
    <row r="5" spans="2:14" hidden="1" x14ac:dyDescent="0.55000000000000004">
      <c r="B5" s="1">
        <v>3</v>
      </c>
      <c r="C5" s="12" t="s">
        <v>9</v>
      </c>
      <c r="D5" s="7" t="s">
        <v>3</v>
      </c>
      <c r="E5" s="65"/>
      <c r="F5" s="65"/>
      <c r="G5" s="65"/>
      <c r="H5" s="8" t="s">
        <v>7</v>
      </c>
      <c r="I5" s="9" t="s">
        <v>8</v>
      </c>
      <c r="J5" s="10"/>
      <c r="K5" s="1"/>
      <c r="L5" s="1"/>
      <c r="M5" s="1"/>
      <c r="N5" s="1"/>
    </row>
    <row r="6" spans="2:14" hidden="1" x14ac:dyDescent="0.55000000000000004">
      <c r="B6" s="1">
        <v>4</v>
      </c>
      <c r="C6" s="13" t="s">
        <v>10</v>
      </c>
      <c r="D6" s="7" t="s">
        <v>3</v>
      </c>
      <c r="E6" s="65"/>
      <c r="F6" s="65"/>
      <c r="G6" s="65"/>
      <c r="H6" s="8" t="s">
        <v>7</v>
      </c>
      <c r="I6" s="9" t="s">
        <v>11</v>
      </c>
      <c r="J6" s="10"/>
      <c r="K6" s="1"/>
      <c r="L6" s="1"/>
      <c r="M6" s="1"/>
      <c r="N6" s="1"/>
    </row>
    <row r="7" spans="2:14" hidden="1" x14ac:dyDescent="0.55000000000000004">
      <c r="B7" s="1">
        <v>5</v>
      </c>
      <c r="C7" s="14" t="s">
        <v>12</v>
      </c>
      <c r="D7" s="15" t="s">
        <v>3</v>
      </c>
      <c r="E7" s="66"/>
      <c r="F7" s="66"/>
      <c r="G7" s="66"/>
      <c r="H7" s="16" t="s">
        <v>13</v>
      </c>
      <c r="I7" s="9" t="s">
        <v>11</v>
      </c>
      <c r="J7" s="10"/>
      <c r="K7" s="1"/>
      <c r="L7" s="17"/>
      <c r="M7" s="17"/>
      <c r="N7" s="1"/>
    </row>
    <row r="8" spans="2:14" hidden="1" x14ac:dyDescent="0.55000000000000004">
      <c r="B8" s="1">
        <v>6</v>
      </c>
      <c r="C8" s="11" t="s">
        <v>14</v>
      </c>
      <c r="D8" s="7" t="s">
        <v>15</v>
      </c>
      <c r="E8" s="65"/>
      <c r="F8" s="65"/>
      <c r="G8" s="65"/>
      <c r="H8" s="8" t="s">
        <v>7</v>
      </c>
      <c r="I8" s="9" t="s">
        <v>16</v>
      </c>
      <c r="J8" s="10"/>
      <c r="K8" s="1"/>
      <c r="L8" s="1"/>
      <c r="M8" s="1"/>
      <c r="N8" s="1"/>
    </row>
    <row r="9" spans="2:14" x14ac:dyDescent="0.55000000000000004">
      <c r="B9" s="1">
        <v>7</v>
      </c>
      <c r="C9" s="52" t="s">
        <v>17</v>
      </c>
      <c r="D9" s="53" t="s">
        <v>3</v>
      </c>
      <c r="E9" s="67"/>
      <c r="F9" s="67"/>
      <c r="G9" s="67"/>
      <c r="H9" s="54" t="s">
        <v>92</v>
      </c>
      <c r="I9" s="9" t="s">
        <v>18</v>
      </c>
      <c r="J9" s="10"/>
      <c r="K9" s="1"/>
      <c r="L9" s="2"/>
      <c r="M9" s="2"/>
      <c r="N9" s="1"/>
    </row>
    <row r="10" spans="2:14" hidden="1" x14ac:dyDescent="0.55000000000000004">
      <c r="B10" s="1">
        <v>8</v>
      </c>
      <c r="C10" s="52" t="s">
        <v>19</v>
      </c>
      <c r="D10" s="53" t="s">
        <v>3</v>
      </c>
      <c r="E10" s="67"/>
      <c r="F10" s="67"/>
      <c r="G10" s="67"/>
      <c r="H10" s="55" t="s">
        <v>20</v>
      </c>
      <c r="I10" s="9" t="s">
        <v>18</v>
      </c>
      <c r="J10" s="10"/>
      <c r="K10" s="1"/>
      <c r="L10" s="1"/>
      <c r="M10" s="1"/>
      <c r="N10" s="1"/>
    </row>
    <row r="11" spans="2:14" hidden="1" x14ac:dyDescent="0.55000000000000004">
      <c r="B11" s="1">
        <v>9</v>
      </c>
      <c r="C11" s="56" t="s">
        <v>21</v>
      </c>
      <c r="D11" s="53" t="s">
        <v>3</v>
      </c>
      <c r="E11" s="67"/>
      <c r="F11" s="67"/>
      <c r="G11" s="67"/>
      <c r="H11" s="55" t="s">
        <v>20</v>
      </c>
      <c r="I11" s="9" t="s">
        <v>18</v>
      </c>
      <c r="J11" s="10"/>
      <c r="K11" s="1"/>
      <c r="L11" s="1"/>
      <c r="M11" s="1"/>
      <c r="N11" s="1"/>
    </row>
    <row r="12" spans="2:14" hidden="1" x14ac:dyDescent="0.55000000000000004">
      <c r="B12" s="1">
        <v>10</v>
      </c>
      <c r="C12" s="57" t="s">
        <v>22</v>
      </c>
      <c r="D12" s="53" t="s">
        <v>3</v>
      </c>
      <c r="E12" s="67"/>
      <c r="F12" s="67"/>
      <c r="G12" s="67"/>
      <c r="H12" s="58" t="s">
        <v>23</v>
      </c>
      <c r="I12" s="9" t="s">
        <v>24</v>
      </c>
      <c r="J12" s="10"/>
      <c r="K12" s="1"/>
      <c r="L12" s="2"/>
      <c r="M12" s="2"/>
      <c r="N12" s="1"/>
    </row>
    <row r="13" spans="2:14" hidden="1" x14ac:dyDescent="0.55000000000000004">
      <c r="B13" s="1">
        <v>11</v>
      </c>
      <c r="C13" s="59" t="s">
        <v>25</v>
      </c>
      <c r="D13" s="53" t="s">
        <v>3</v>
      </c>
      <c r="E13" s="67"/>
      <c r="F13" s="67"/>
      <c r="G13" s="67"/>
      <c r="H13" s="55" t="s">
        <v>20</v>
      </c>
      <c r="I13" s="9" t="s">
        <v>24</v>
      </c>
      <c r="J13" s="10"/>
      <c r="K13" s="1"/>
      <c r="L13" s="1"/>
      <c r="M13" s="1"/>
      <c r="N13" s="1"/>
    </row>
    <row r="14" spans="2:14" x14ac:dyDescent="0.55000000000000004">
      <c r="B14" s="1">
        <v>12</v>
      </c>
      <c r="C14" s="60" t="s">
        <v>26</v>
      </c>
      <c r="D14" s="53" t="s">
        <v>3</v>
      </c>
      <c r="E14" s="68">
        <v>350000</v>
      </c>
      <c r="F14" s="68">
        <v>6000</v>
      </c>
      <c r="G14" s="68">
        <v>28480</v>
      </c>
      <c r="H14" s="61" t="s">
        <v>87</v>
      </c>
      <c r="I14" s="9" t="s">
        <v>24</v>
      </c>
      <c r="J14" s="10">
        <v>450000</v>
      </c>
      <c r="K14" s="1"/>
      <c r="L14" s="2"/>
      <c r="M14" s="2"/>
      <c r="N14" s="1"/>
    </row>
    <row r="15" spans="2:14" hidden="1" x14ac:dyDescent="0.55000000000000004">
      <c r="B15" s="1">
        <v>13</v>
      </c>
      <c r="C15" s="62" t="s">
        <v>27</v>
      </c>
      <c r="D15" s="53" t="s">
        <v>3</v>
      </c>
      <c r="E15" s="67"/>
      <c r="F15" s="67"/>
      <c r="G15" s="67"/>
      <c r="H15" s="58" t="s">
        <v>23</v>
      </c>
      <c r="I15" s="9" t="s">
        <v>28</v>
      </c>
      <c r="J15" s="10"/>
      <c r="K15" s="1"/>
      <c r="L15" s="2"/>
      <c r="M15" s="2"/>
      <c r="N15" s="1"/>
    </row>
    <row r="16" spans="2:14" hidden="1" x14ac:dyDescent="0.55000000000000004">
      <c r="B16" s="1">
        <v>14</v>
      </c>
      <c r="C16" s="52" t="s">
        <v>29</v>
      </c>
      <c r="D16" s="53" t="s">
        <v>3</v>
      </c>
      <c r="E16" s="67"/>
      <c r="F16" s="67"/>
      <c r="G16" s="67"/>
      <c r="H16" s="55" t="s">
        <v>30</v>
      </c>
      <c r="I16" s="9" t="s">
        <v>31</v>
      </c>
      <c r="J16" s="10"/>
      <c r="K16" s="1"/>
      <c r="L16" s="1"/>
      <c r="M16" s="1"/>
      <c r="N16" s="1"/>
    </row>
    <row r="17" spans="2:17" x14ac:dyDescent="0.55000000000000004">
      <c r="B17" s="1">
        <v>15</v>
      </c>
      <c r="C17" s="57" t="s">
        <v>32</v>
      </c>
      <c r="D17" s="53" t="s">
        <v>3</v>
      </c>
      <c r="E17" s="67"/>
      <c r="F17" s="67"/>
      <c r="G17" s="67"/>
      <c r="H17" s="54" t="s">
        <v>92</v>
      </c>
      <c r="I17" s="9" t="s">
        <v>33</v>
      </c>
      <c r="J17" s="10"/>
      <c r="K17" s="1"/>
      <c r="L17" s="17"/>
      <c r="M17" s="17"/>
      <c r="N17" s="1"/>
    </row>
    <row r="18" spans="2:17" x14ac:dyDescent="0.55000000000000004">
      <c r="B18" s="1">
        <v>16</v>
      </c>
      <c r="C18" s="59" t="s">
        <v>34</v>
      </c>
      <c r="D18" s="53" t="s">
        <v>3</v>
      </c>
      <c r="E18" s="67"/>
      <c r="F18" s="67"/>
      <c r="G18" s="67"/>
      <c r="H18" s="54" t="s">
        <v>92</v>
      </c>
      <c r="I18" s="9" t="s">
        <v>33</v>
      </c>
      <c r="J18" s="10"/>
      <c r="K18" s="1"/>
      <c r="L18" s="17"/>
      <c r="M18" s="17"/>
      <c r="N18" s="1"/>
    </row>
    <row r="19" spans="2:17" hidden="1" x14ac:dyDescent="0.55000000000000004">
      <c r="B19" s="1">
        <v>17</v>
      </c>
      <c r="C19" s="52" t="s">
        <v>35</v>
      </c>
      <c r="D19" s="53" t="s">
        <v>3</v>
      </c>
      <c r="E19" s="67"/>
      <c r="F19" s="67"/>
      <c r="G19" s="67"/>
      <c r="H19" s="54" t="s">
        <v>92</v>
      </c>
      <c r="I19" s="3" t="s">
        <v>36</v>
      </c>
      <c r="J19" s="4"/>
      <c r="K19" s="2"/>
      <c r="L19" s="17"/>
      <c r="M19" s="17"/>
      <c r="N19" s="2" t="s">
        <v>37</v>
      </c>
    </row>
    <row r="20" spans="2:17" hidden="1" x14ac:dyDescent="0.55000000000000004">
      <c r="B20" s="1">
        <v>18</v>
      </c>
      <c r="C20" s="63" t="s">
        <v>38</v>
      </c>
      <c r="D20" s="53" t="s">
        <v>3</v>
      </c>
      <c r="E20" s="67"/>
      <c r="F20" s="67"/>
      <c r="G20" s="67"/>
      <c r="H20" s="54" t="s">
        <v>92</v>
      </c>
      <c r="I20" s="3" t="s">
        <v>36</v>
      </c>
      <c r="J20" s="4"/>
      <c r="K20" s="2"/>
      <c r="L20" s="17"/>
      <c r="M20" s="17"/>
      <c r="N20" s="2" t="s">
        <v>37</v>
      </c>
    </row>
    <row r="21" spans="2:17" hidden="1" x14ac:dyDescent="0.55000000000000004">
      <c r="B21" s="1">
        <v>19</v>
      </c>
      <c r="C21" s="63" t="s">
        <v>39</v>
      </c>
      <c r="D21" s="53" t="s">
        <v>3</v>
      </c>
      <c r="E21" s="67"/>
      <c r="F21" s="67"/>
      <c r="G21" s="67"/>
      <c r="H21" s="54" t="s">
        <v>92</v>
      </c>
      <c r="I21" s="3" t="s">
        <v>36</v>
      </c>
      <c r="J21" s="4"/>
      <c r="K21" s="2"/>
      <c r="L21" s="17"/>
      <c r="M21" s="17"/>
      <c r="N21" s="2" t="s">
        <v>37</v>
      </c>
    </row>
    <row r="22" spans="2:17" x14ac:dyDescent="0.55000000000000004">
      <c r="B22" s="1">
        <v>20</v>
      </c>
      <c r="C22" s="63" t="s">
        <v>40</v>
      </c>
      <c r="D22" s="53" t="s">
        <v>3</v>
      </c>
      <c r="E22" s="67"/>
      <c r="F22" s="67"/>
      <c r="G22" s="67"/>
      <c r="H22" s="54" t="s">
        <v>92</v>
      </c>
      <c r="I22" s="3" t="s">
        <v>41</v>
      </c>
      <c r="J22" s="4"/>
      <c r="K22" s="2"/>
      <c r="L22" s="17"/>
      <c r="M22" s="17"/>
      <c r="N22" s="2"/>
    </row>
    <row r="23" spans="2:17" x14ac:dyDescent="0.55000000000000004">
      <c r="B23" s="1">
        <v>21</v>
      </c>
      <c r="C23" s="2" t="s">
        <v>42</v>
      </c>
      <c r="D23" s="7" t="s">
        <v>3</v>
      </c>
      <c r="E23" s="65"/>
      <c r="F23" s="65"/>
      <c r="G23" s="65"/>
      <c r="H23" s="19" t="s">
        <v>43</v>
      </c>
      <c r="I23" s="20" t="s">
        <v>44</v>
      </c>
      <c r="J23" s="21"/>
      <c r="K23" s="22" t="s">
        <v>45</v>
      </c>
      <c r="L23" s="17"/>
      <c r="M23" s="17"/>
      <c r="N23" s="1"/>
    </row>
    <row r="24" spans="2:17" x14ac:dyDescent="0.55000000000000004">
      <c r="B24" s="1">
        <v>22</v>
      </c>
      <c r="C24" s="2" t="s">
        <v>46</v>
      </c>
      <c r="D24" s="7" t="s">
        <v>3</v>
      </c>
      <c r="E24" s="65"/>
      <c r="F24" s="65"/>
      <c r="G24" s="65"/>
      <c r="H24" s="19" t="s">
        <v>43</v>
      </c>
      <c r="I24" s="20" t="s">
        <v>44</v>
      </c>
      <c r="J24" s="21"/>
      <c r="K24" s="22" t="s">
        <v>45</v>
      </c>
      <c r="L24" s="17"/>
      <c r="M24" s="17"/>
      <c r="N24" s="1"/>
    </row>
    <row r="25" spans="2:17" x14ac:dyDescent="0.55000000000000004">
      <c r="B25" s="1">
        <v>23</v>
      </c>
      <c r="C25" s="2" t="s">
        <v>47</v>
      </c>
      <c r="D25" s="7" t="s">
        <v>48</v>
      </c>
      <c r="E25" s="65"/>
      <c r="F25" s="65"/>
      <c r="G25" s="65"/>
      <c r="H25" s="23">
        <v>43496</v>
      </c>
      <c r="I25" s="20" t="s">
        <v>49</v>
      </c>
      <c r="J25" s="21"/>
      <c r="K25" s="22" t="s">
        <v>45</v>
      </c>
      <c r="L25" s="1"/>
      <c r="M25" s="1"/>
      <c r="N25" s="1"/>
    </row>
    <row r="26" spans="2:17" x14ac:dyDescent="0.55000000000000004">
      <c r="B26" s="1"/>
      <c r="C26" s="2" t="s">
        <v>50</v>
      </c>
      <c r="D26" s="7" t="s">
        <v>3</v>
      </c>
      <c r="E26" s="65"/>
      <c r="F26" s="65"/>
      <c r="G26" s="65"/>
      <c r="H26" s="48" t="s">
        <v>93</v>
      </c>
      <c r="I26" s="24" t="s">
        <v>51</v>
      </c>
      <c r="J26" s="25"/>
      <c r="K26" s="22" t="s">
        <v>45</v>
      </c>
      <c r="L26" s="1"/>
      <c r="M26" s="1"/>
      <c r="N26" s="1"/>
    </row>
    <row r="27" spans="2:17" x14ac:dyDescent="0.55000000000000004">
      <c r="B27" s="1">
        <v>24</v>
      </c>
      <c r="C27" s="2" t="s">
        <v>52</v>
      </c>
      <c r="D27" s="7" t="s">
        <v>53</v>
      </c>
      <c r="E27" s="65">
        <v>400000</v>
      </c>
      <c r="F27" s="65">
        <v>2150</v>
      </c>
      <c r="G27" s="65">
        <v>32000</v>
      </c>
      <c r="H27" s="48" t="s">
        <v>95</v>
      </c>
      <c r="I27" s="27" t="s">
        <v>54</v>
      </c>
      <c r="J27" s="28">
        <v>790000</v>
      </c>
      <c r="K27" s="26"/>
      <c r="L27" s="1"/>
      <c r="M27" s="1"/>
      <c r="N27" s="1"/>
      <c r="O27" t="s">
        <v>99</v>
      </c>
    </row>
    <row r="28" spans="2:17" x14ac:dyDescent="0.55000000000000004">
      <c r="B28" s="1">
        <v>25</v>
      </c>
      <c r="C28" s="2" t="s">
        <v>55</v>
      </c>
      <c r="D28" s="7" t="s">
        <v>3</v>
      </c>
      <c r="E28" s="65"/>
      <c r="F28" s="65"/>
      <c r="G28" s="65"/>
      <c r="H28" s="23">
        <v>43532</v>
      </c>
      <c r="I28" s="20" t="s">
        <v>56</v>
      </c>
      <c r="J28" s="21"/>
      <c r="K28" s="2"/>
      <c r="L28" s="29">
        <v>43563</v>
      </c>
      <c r="M28" s="29"/>
      <c r="N28" s="1"/>
    </row>
    <row r="29" spans="2:17" x14ac:dyDescent="0.55000000000000004">
      <c r="B29" s="1">
        <v>26</v>
      </c>
      <c r="C29" s="2" t="s">
        <v>57</v>
      </c>
      <c r="D29" s="7" t="s">
        <v>3</v>
      </c>
      <c r="E29" s="65"/>
      <c r="F29" s="65"/>
      <c r="G29" s="65"/>
      <c r="H29" s="23">
        <v>43532</v>
      </c>
      <c r="I29" s="20" t="s">
        <v>56</v>
      </c>
      <c r="J29" s="21"/>
      <c r="K29" s="2"/>
      <c r="L29" s="29">
        <v>43563</v>
      </c>
      <c r="M29" s="29"/>
      <c r="N29" s="1"/>
    </row>
    <row r="30" spans="2:17" x14ac:dyDescent="0.55000000000000004">
      <c r="B30" s="1">
        <v>27</v>
      </c>
      <c r="C30" s="1" t="s">
        <v>58</v>
      </c>
      <c r="D30" s="7" t="s">
        <v>3</v>
      </c>
      <c r="E30" s="65"/>
      <c r="F30" s="65"/>
      <c r="G30" s="65"/>
      <c r="H30" s="23">
        <v>43595</v>
      </c>
      <c r="I30" s="20" t="s">
        <v>59</v>
      </c>
      <c r="J30" s="21"/>
      <c r="K30" s="2"/>
      <c r="L30" s="29">
        <v>43563</v>
      </c>
      <c r="M30" s="29"/>
      <c r="N30" s="1"/>
    </row>
    <row r="31" spans="2:17" x14ac:dyDescent="0.55000000000000004">
      <c r="B31" s="1">
        <v>28</v>
      </c>
      <c r="C31" s="1" t="s">
        <v>60</v>
      </c>
      <c r="D31" s="7" t="s">
        <v>3</v>
      </c>
      <c r="E31" s="65"/>
      <c r="F31" s="65"/>
      <c r="G31" s="65"/>
      <c r="H31" s="29">
        <v>43570</v>
      </c>
      <c r="I31" s="20" t="s">
        <v>61</v>
      </c>
      <c r="J31" s="21"/>
      <c r="K31" s="2"/>
      <c r="L31" s="29"/>
      <c r="M31" s="29">
        <v>43602</v>
      </c>
      <c r="N31" s="29"/>
    </row>
    <row r="32" spans="2:17" x14ac:dyDescent="0.55000000000000004">
      <c r="B32" s="1">
        <v>29</v>
      </c>
      <c r="C32" s="1" t="s">
        <v>62</v>
      </c>
      <c r="D32" s="7" t="s">
        <v>3</v>
      </c>
      <c r="E32" s="65">
        <v>1565000</v>
      </c>
      <c r="F32" s="65">
        <v>32400</v>
      </c>
      <c r="G32" s="65">
        <f>Q32+Q33</f>
        <v>118325.92592592591</v>
      </c>
      <c r="H32" s="23">
        <v>43595</v>
      </c>
      <c r="I32" s="30" t="s">
        <v>63</v>
      </c>
      <c r="J32" s="31">
        <v>2200000</v>
      </c>
      <c r="K32" s="2"/>
      <c r="L32" s="1"/>
      <c r="M32" s="1"/>
      <c r="N32" s="1"/>
      <c r="P32">
        <v>1565000</v>
      </c>
      <c r="Q32" s="47">
        <f>P32/1.08*0.08</f>
        <v>115925.92592592591</v>
      </c>
    </row>
    <row r="33" spans="2:21" x14ac:dyDescent="0.55000000000000004">
      <c r="B33" s="1">
        <v>30</v>
      </c>
      <c r="C33" s="1" t="s">
        <v>64</v>
      </c>
      <c r="D33" s="7" t="s">
        <v>3</v>
      </c>
      <c r="E33" s="65"/>
      <c r="F33" s="65"/>
      <c r="G33" s="65"/>
      <c r="H33" s="23">
        <v>43595</v>
      </c>
      <c r="I33" s="20" t="s">
        <v>65</v>
      </c>
      <c r="J33" s="21"/>
      <c r="K33" s="2"/>
      <c r="L33" s="1"/>
      <c r="M33" s="29">
        <v>43602</v>
      </c>
      <c r="N33" s="29"/>
      <c r="P33">
        <v>32400</v>
      </c>
      <c r="Q33" s="47">
        <f>P33/1.08*0.08</f>
        <v>2399.9999999999995</v>
      </c>
    </row>
    <row r="34" spans="2:21" x14ac:dyDescent="0.55000000000000004">
      <c r="B34" s="1">
        <v>31</v>
      </c>
      <c r="C34" s="1" t="s">
        <v>66</v>
      </c>
      <c r="D34" s="7" t="s">
        <v>3</v>
      </c>
      <c r="E34" s="65"/>
      <c r="F34" s="65"/>
      <c r="G34" s="65"/>
      <c r="H34" s="23">
        <v>43595</v>
      </c>
      <c r="I34" s="20" t="s">
        <v>67</v>
      </c>
      <c r="J34" s="21"/>
      <c r="K34" s="2"/>
      <c r="L34" s="1"/>
      <c r="M34" s="29">
        <v>43602</v>
      </c>
      <c r="N34" s="29"/>
    </row>
    <row r="35" spans="2:21" x14ac:dyDescent="0.55000000000000004">
      <c r="B35" s="1">
        <v>32</v>
      </c>
      <c r="C35" s="1" t="s">
        <v>26</v>
      </c>
      <c r="D35" s="7" t="s">
        <v>3</v>
      </c>
      <c r="E35" s="69">
        <v>397440</v>
      </c>
      <c r="F35" s="69">
        <v>1296</v>
      </c>
      <c r="G35" s="65">
        <f>Q35+Q36</f>
        <v>29536</v>
      </c>
      <c r="H35" s="18" t="s">
        <v>87</v>
      </c>
      <c r="I35" s="30" t="s">
        <v>68</v>
      </c>
      <c r="J35" s="31">
        <v>600000</v>
      </c>
      <c r="K35" s="2"/>
      <c r="L35" s="1"/>
      <c r="M35" s="1"/>
      <c r="N35" s="1"/>
      <c r="P35" s="70">
        <f>E35</f>
        <v>397440</v>
      </c>
      <c r="Q35" s="47">
        <f>P35/1.08*0.08</f>
        <v>29440</v>
      </c>
    </row>
    <row r="36" spans="2:21" x14ac:dyDescent="0.55000000000000004">
      <c r="B36" s="1">
        <v>33</v>
      </c>
      <c r="C36" s="1" t="s">
        <v>69</v>
      </c>
      <c r="D36" s="7" t="s">
        <v>3</v>
      </c>
      <c r="E36" s="69">
        <v>250000</v>
      </c>
      <c r="F36" s="69">
        <v>12833</v>
      </c>
      <c r="G36" s="69">
        <f>Q37+Q38</f>
        <v>19469.111111111109</v>
      </c>
      <c r="H36" s="18" t="s">
        <v>87</v>
      </c>
      <c r="I36" s="30" t="s">
        <v>70</v>
      </c>
      <c r="J36" s="31">
        <v>500000</v>
      </c>
      <c r="K36" s="2"/>
      <c r="L36" s="2"/>
      <c r="M36" s="2"/>
      <c r="N36" s="1"/>
      <c r="P36" s="70">
        <f>F35</f>
        <v>1296</v>
      </c>
      <c r="Q36" s="47">
        <f>P36/1.08*0.08</f>
        <v>96</v>
      </c>
    </row>
    <row r="37" spans="2:21" x14ac:dyDescent="0.55000000000000004">
      <c r="B37" s="1">
        <v>34</v>
      </c>
      <c r="C37" s="1" t="s">
        <v>94</v>
      </c>
      <c r="D37" s="7" t="s">
        <v>3</v>
      </c>
      <c r="E37" s="65"/>
      <c r="F37" s="65"/>
      <c r="G37" s="65"/>
      <c r="H37" s="1"/>
      <c r="I37" s="20" t="s">
        <v>71</v>
      </c>
      <c r="J37" s="21"/>
      <c r="K37" s="2"/>
      <c r="L37" s="2"/>
      <c r="M37" s="2"/>
      <c r="N37" s="1"/>
      <c r="P37" s="70">
        <f>E36</f>
        <v>250000</v>
      </c>
      <c r="Q37" s="47">
        <f>P37/1.08*0.08</f>
        <v>18518.518518518518</v>
      </c>
    </row>
    <row r="38" spans="2:21" x14ac:dyDescent="0.55000000000000004">
      <c r="B38" s="1">
        <v>35</v>
      </c>
      <c r="C38" s="32" t="s">
        <v>72</v>
      </c>
      <c r="D38" s="7" t="s">
        <v>3</v>
      </c>
      <c r="E38" s="69">
        <v>1101600</v>
      </c>
      <c r="F38" s="69">
        <v>88800</v>
      </c>
      <c r="G38" s="69">
        <f>T38+T41</f>
        <v>88177.777777777766</v>
      </c>
      <c r="H38" s="18" t="s">
        <v>87</v>
      </c>
      <c r="I38" s="2" t="s">
        <v>73</v>
      </c>
      <c r="J38" s="33">
        <v>539000</v>
      </c>
      <c r="K38" s="2"/>
      <c r="L38" s="1"/>
      <c r="M38" s="1"/>
      <c r="N38" s="34" t="s">
        <v>74</v>
      </c>
      <c r="P38" s="70">
        <f>F36</f>
        <v>12833</v>
      </c>
      <c r="Q38" s="47">
        <f>P38/1.08*0.08</f>
        <v>950.59259259259261</v>
      </c>
      <c r="S38" s="70">
        <f>E38</f>
        <v>1101600</v>
      </c>
      <c r="T38" s="47">
        <f>S38/1.08*0.08</f>
        <v>81599.999999999985</v>
      </c>
    </row>
    <row r="39" spans="2:21" x14ac:dyDescent="0.55000000000000004">
      <c r="B39" s="1">
        <v>36</v>
      </c>
      <c r="C39" s="32" t="s">
        <v>75</v>
      </c>
      <c r="D39" s="7" t="s">
        <v>3</v>
      </c>
      <c r="E39" s="69">
        <v>324000</v>
      </c>
      <c r="F39" s="71" t="s">
        <v>100</v>
      </c>
      <c r="G39" s="69">
        <f>T39</f>
        <v>24000</v>
      </c>
      <c r="H39" s="18" t="s">
        <v>87</v>
      </c>
      <c r="I39" s="2" t="s">
        <v>73</v>
      </c>
      <c r="J39" s="35"/>
      <c r="K39" s="2"/>
      <c r="L39" s="1"/>
      <c r="M39" s="1"/>
      <c r="N39" s="34" t="s">
        <v>74</v>
      </c>
      <c r="S39" s="70">
        <f t="shared" ref="S39:S40" si="0">E39</f>
        <v>324000</v>
      </c>
      <c r="T39" s="47">
        <f t="shared" ref="T39:T41" si="1">S39/1.08*0.08</f>
        <v>24000</v>
      </c>
    </row>
    <row r="40" spans="2:21" x14ac:dyDescent="0.55000000000000004">
      <c r="B40" s="1">
        <v>37</v>
      </c>
      <c r="C40" s="32" t="s">
        <v>76</v>
      </c>
      <c r="D40" s="7" t="s">
        <v>3</v>
      </c>
      <c r="E40" s="69">
        <v>2278800</v>
      </c>
      <c r="F40" s="71" t="s">
        <v>100</v>
      </c>
      <c r="G40" s="69">
        <f>T40</f>
        <v>168800</v>
      </c>
      <c r="H40" s="18" t="s">
        <v>87</v>
      </c>
      <c r="I40" s="2" t="s">
        <v>73</v>
      </c>
      <c r="J40" s="36"/>
      <c r="K40" s="37"/>
      <c r="L40" s="38"/>
      <c r="M40" s="38"/>
      <c r="N40" s="34" t="s">
        <v>74</v>
      </c>
      <c r="S40" s="70">
        <f t="shared" si="0"/>
        <v>2278800</v>
      </c>
      <c r="T40" s="47">
        <f t="shared" si="1"/>
        <v>168800</v>
      </c>
    </row>
    <row r="41" spans="2:21" x14ac:dyDescent="0.55000000000000004">
      <c r="B41" s="1">
        <v>38</v>
      </c>
      <c r="C41" s="32" t="s">
        <v>72</v>
      </c>
      <c r="D41" s="7" t="s">
        <v>3</v>
      </c>
      <c r="E41" s="69">
        <v>356400</v>
      </c>
      <c r="F41" s="69">
        <v>3500</v>
      </c>
      <c r="G41" s="69">
        <f>Q41+Q42</f>
        <v>26659.259259259259</v>
      </c>
      <c r="H41" s="18" t="s">
        <v>87</v>
      </c>
      <c r="I41" s="39" t="s">
        <v>77</v>
      </c>
      <c r="J41" s="40">
        <v>700000</v>
      </c>
      <c r="K41" s="1"/>
      <c r="L41" s="1"/>
      <c r="M41" s="1"/>
      <c r="N41" s="1"/>
      <c r="P41" s="70">
        <f>E41</f>
        <v>356400</v>
      </c>
      <c r="Q41" s="47">
        <f>P41/1.08*0.08</f>
        <v>26400</v>
      </c>
      <c r="S41" s="70">
        <f>F38</f>
        <v>88800</v>
      </c>
      <c r="T41" s="47">
        <f t="shared" si="1"/>
        <v>6577.7777777777774</v>
      </c>
    </row>
    <row r="42" spans="2:21" x14ac:dyDescent="0.55000000000000004">
      <c r="B42" s="9">
        <v>39</v>
      </c>
      <c r="C42" s="32" t="s">
        <v>78</v>
      </c>
      <c r="D42" s="7" t="s">
        <v>3</v>
      </c>
      <c r="E42" s="65">
        <f>T42</f>
        <v>3996000.0000000005</v>
      </c>
      <c r="F42" s="65">
        <f>T43</f>
        <v>291600</v>
      </c>
      <c r="G42" s="65">
        <f>U42+U43</f>
        <v>317600.00000000047</v>
      </c>
      <c r="H42" s="26" t="s">
        <v>88</v>
      </c>
      <c r="I42" s="41" t="s">
        <v>79</v>
      </c>
      <c r="J42" s="42">
        <v>4600000</v>
      </c>
      <c r="K42" s="1"/>
      <c r="L42" s="1"/>
      <c r="M42" s="1"/>
      <c r="N42" s="1"/>
      <c r="P42" s="70">
        <f>F41</f>
        <v>3500</v>
      </c>
      <c r="Q42" s="47">
        <f>P42/1.08*0.08</f>
        <v>259.25925925925924</v>
      </c>
      <c r="S42">
        <v>3700000</v>
      </c>
      <c r="T42" s="47">
        <f>S42*1.08</f>
        <v>3996000.0000000005</v>
      </c>
      <c r="U42" s="70">
        <f>T42-S42</f>
        <v>296000.00000000047</v>
      </c>
    </row>
    <row r="43" spans="2:21" x14ac:dyDescent="0.55000000000000004">
      <c r="B43" s="1">
        <v>40</v>
      </c>
      <c r="C43" s="32" t="s">
        <v>80</v>
      </c>
      <c r="D43" s="7" t="s">
        <v>3</v>
      </c>
      <c r="E43" s="65">
        <f>T44</f>
        <v>972000.00000000012</v>
      </c>
      <c r="F43" s="72" t="s">
        <v>101</v>
      </c>
      <c r="G43" s="65">
        <f>U44</f>
        <v>72000.000000000116</v>
      </c>
      <c r="H43" s="26" t="s">
        <v>88</v>
      </c>
      <c r="I43" s="43" t="s">
        <v>81</v>
      </c>
      <c r="J43" s="42">
        <v>1670000</v>
      </c>
      <c r="K43" s="1"/>
      <c r="L43" s="1"/>
      <c r="M43" s="1"/>
      <c r="N43" s="1"/>
      <c r="S43">
        <v>270000</v>
      </c>
      <c r="T43" s="47">
        <f>S43*1.08</f>
        <v>291600</v>
      </c>
      <c r="U43" s="70">
        <f>T43-S43</f>
        <v>21600</v>
      </c>
    </row>
    <row r="44" spans="2:21" x14ac:dyDescent="0.55000000000000004">
      <c r="B44" s="9">
        <v>41</v>
      </c>
      <c r="C44" s="32" t="s">
        <v>82</v>
      </c>
      <c r="D44" s="7" t="s">
        <v>3</v>
      </c>
      <c r="E44" s="65">
        <f>T45</f>
        <v>1188000</v>
      </c>
      <c r="F44" s="72" t="s">
        <v>101</v>
      </c>
      <c r="G44" s="65">
        <f>U45</f>
        <v>88000</v>
      </c>
      <c r="H44" s="26" t="s">
        <v>88</v>
      </c>
      <c r="I44" s="43" t="s">
        <v>83</v>
      </c>
      <c r="J44" s="42">
        <v>1900000</v>
      </c>
      <c r="K44" s="1"/>
      <c r="L44" s="1"/>
      <c r="M44" s="1"/>
      <c r="N44" s="1"/>
      <c r="S44">
        <v>900000</v>
      </c>
      <c r="T44" s="47">
        <f>S44*1.08</f>
        <v>972000.00000000012</v>
      </c>
      <c r="U44" s="70">
        <f>T44-S44</f>
        <v>72000.000000000116</v>
      </c>
    </row>
    <row r="45" spans="2:21" x14ac:dyDescent="0.55000000000000004">
      <c r="B45" s="9"/>
      <c r="C45" s="1"/>
      <c r="D45" s="1"/>
      <c r="E45" s="46"/>
      <c r="F45" s="46"/>
      <c r="G45" s="46"/>
      <c r="H45" s="1"/>
      <c r="I45" s="44" t="s">
        <v>84</v>
      </c>
      <c r="J45" s="45">
        <f>SUM(J9:J44)</f>
        <v>13949000</v>
      </c>
      <c r="K45" s="1"/>
      <c r="L45" s="1"/>
      <c r="M45" s="1"/>
      <c r="N45" s="1"/>
      <c r="S45">
        <v>1100000</v>
      </c>
      <c r="T45" s="47">
        <f>S45*1.08</f>
        <v>1188000</v>
      </c>
      <c r="U45" s="70">
        <f>T45-S45</f>
        <v>88000</v>
      </c>
    </row>
    <row r="46" spans="2:21" x14ac:dyDescent="0.55000000000000004">
      <c r="B46" s="9"/>
      <c r="C46" s="1"/>
      <c r="D46" s="1"/>
      <c r="E46" s="46"/>
      <c r="F46" s="46"/>
      <c r="G46" s="46"/>
      <c r="H46" s="1"/>
      <c r="I46" s="1"/>
      <c r="J46" s="46"/>
      <c r="K46" s="1"/>
      <c r="L46" s="1"/>
      <c r="M46" s="1"/>
      <c r="N46" s="1"/>
    </row>
    <row r="47" spans="2:21" x14ac:dyDescent="0.55000000000000004">
      <c r="B47" s="9"/>
      <c r="C47" s="1"/>
      <c r="D47" s="1"/>
      <c r="E47" s="46"/>
      <c r="F47" s="46"/>
      <c r="G47" s="46"/>
      <c r="H47" s="1"/>
      <c r="I47" s="1"/>
      <c r="J47" s="46"/>
      <c r="K47" s="1"/>
      <c r="L47" s="1"/>
      <c r="M47" s="1"/>
      <c r="N47" s="1"/>
    </row>
    <row r="48" spans="2:21" x14ac:dyDescent="0.55000000000000004">
      <c r="B48" s="9"/>
      <c r="C48" s="1"/>
      <c r="D48" s="1"/>
      <c r="E48" s="46"/>
      <c r="F48" s="46"/>
      <c r="G48" s="46"/>
      <c r="H48" s="1"/>
      <c r="I48" s="1"/>
      <c r="J48" s="46"/>
      <c r="K48" s="1"/>
      <c r="L48" s="1"/>
      <c r="M48" s="1"/>
      <c r="N48" s="1"/>
    </row>
    <row r="49" spans="2:14" x14ac:dyDescent="0.55000000000000004">
      <c r="B49" s="1"/>
      <c r="C49" s="1"/>
      <c r="D49" s="1"/>
      <c r="E49" s="46"/>
      <c r="F49" s="46"/>
      <c r="G49" s="46"/>
      <c r="H49" s="1"/>
      <c r="I49" s="1"/>
      <c r="J49" s="46"/>
      <c r="K49" s="1"/>
      <c r="L49" s="1"/>
      <c r="M49" s="1"/>
      <c r="N49" s="1"/>
    </row>
    <row r="50" spans="2:14" x14ac:dyDescent="0.55000000000000004">
      <c r="B50" s="1"/>
      <c r="C50" s="1"/>
      <c r="D50" s="1"/>
      <c r="E50" s="46"/>
      <c r="F50" s="46"/>
      <c r="G50" s="46"/>
      <c r="H50" s="1"/>
      <c r="I50" s="1"/>
      <c r="J50" s="46"/>
      <c r="K50" s="1"/>
      <c r="L50" s="1"/>
      <c r="M50" s="1"/>
      <c r="N50" s="1"/>
    </row>
  </sheetData>
  <mergeCells count="2">
    <mergeCell ref="K2:N2"/>
    <mergeCell ref="J38:J40"/>
  </mergeCells>
  <phoneticPr fontId="3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2019-07-16T06:37:30Z</dcterms:created>
  <dcterms:modified xsi:type="dcterms:W3CDTF">2019-07-16T07:44:08Z</dcterms:modified>
</cp:coreProperties>
</file>