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3B7F8918-73B8-43F3-9E43-43FF4BBCA1AA}" xr6:coauthVersionLast="41" xr6:coauthVersionMax="41" xr10:uidLastSave="{00000000-0000-0000-0000-000000000000}"/>
  <bookViews>
    <workbookView xWindow="1100" yWindow="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17" i="10" l="1"/>
  <c r="U117" i="10" s="1"/>
  <c r="P117" i="10"/>
  <c r="O117" i="10"/>
  <c r="P116" i="10"/>
  <c r="S116" i="10" s="1"/>
  <c r="U116" i="10" s="1"/>
  <c r="P115" i="10"/>
  <c r="S115" i="10" s="1"/>
  <c r="U115" i="10" s="1"/>
  <c r="P114" i="10"/>
  <c r="S114" i="10" s="1"/>
  <c r="U114" i="10" s="1"/>
  <c r="P113" i="10" l="1"/>
  <c r="S113" i="10" s="1"/>
  <c r="U113" i="10" s="1"/>
  <c r="P112" i="10" l="1"/>
  <c r="S112" i="10" s="1"/>
  <c r="U112" i="10" s="1"/>
  <c r="P109" i="10" l="1"/>
  <c r="S109" i="10" s="1"/>
  <c r="U109" i="10" s="1"/>
  <c r="X111" i="10"/>
  <c r="P111" i="10"/>
  <c r="S111" i="10" s="1"/>
  <c r="U111" i="10" s="1"/>
  <c r="X110" i="10"/>
  <c r="P110" i="10"/>
  <c r="S110" i="10" s="1"/>
  <c r="U110" i="10" s="1"/>
  <c r="P108" i="10" l="1"/>
  <c r="S108" i="10" s="1"/>
  <c r="U108" i="10" s="1"/>
  <c r="P107" i="10" l="1"/>
  <c r="S107" i="10" s="1"/>
  <c r="U107" i="10" s="1"/>
  <c r="P106" i="10"/>
  <c r="S106" i="10" l="1"/>
  <c r="U106" i="10" s="1"/>
  <c r="P105" i="10" l="1"/>
  <c r="S105" i="10" s="1"/>
  <c r="U105" i="10" s="1"/>
  <c r="P104" i="10" l="1"/>
  <c r="S104" i="10" s="1"/>
  <c r="U104" i="10" s="1"/>
  <c r="S103" i="10"/>
  <c r="U103" i="10" s="1"/>
  <c r="P103" i="10"/>
  <c r="P102" i="10"/>
  <c r="S102" i="10" s="1"/>
  <c r="U102" i="10" s="1"/>
  <c r="P101" i="10" l="1"/>
  <c r="S101" i="10" s="1"/>
  <c r="U101" i="10" s="1"/>
  <c r="H122" i="10" l="1"/>
  <c r="E122" i="10"/>
  <c r="P100" i="10"/>
  <c r="S100" i="10" s="1"/>
  <c r="U100" i="10" s="1"/>
  <c r="P99" i="10"/>
  <c r="S99" i="10" s="1"/>
  <c r="U99" i="10" s="1"/>
  <c r="H123" i="10"/>
  <c r="E123" i="10"/>
  <c r="M123" i="10" l="1"/>
  <c r="E119" i="10"/>
  <c r="H119" i="10"/>
  <c r="F120" i="10"/>
  <c r="E65" i="10" l="1"/>
  <c r="F26" i="4" l="1"/>
  <c r="O83" i="10" l="1"/>
  <c r="M122" i="10" l="1"/>
  <c r="D12" i="1"/>
  <c r="F127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129" i="10" l="1"/>
  <c r="F128" i="10" l="1"/>
  <c r="F126" i="10"/>
  <c r="K9" i="1" l="1"/>
  <c r="F121" i="10" l="1"/>
  <c r="F130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9" i="2"/>
  <c r="F24" i="6" l="1"/>
  <c r="F26" i="6" s="1"/>
  <c r="C7" i="1" s="1"/>
  <c r="I9" i="1" l="1"/>
  <c r="H9" i="1" l="1"/>
  <c r="G9" i="1"/>
  <c r="F28" i="5" l="1"/>
  <c r="F24" i="3"/>
  <c r="F29" i="2"/>
  <c r="F28" i="4" l="1"/>
  <c r="C5" i="1" s="1"/>
  <c r="F26" i="3"/>
  <c r="C4" i="1" s="1"/>
  <c r="F31" i="2"/>
  <c r="C3" i="1" s="1"/>
  <c r="E28" i="2"/>
  <c r="F30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<sst xmlns="http://schemas.openxmlformats.org/spreadsheetml/2006/main" count="747" uniqueCount="453">
  <si>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</si>
  <si>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</si>
  <si>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</si>
  <si>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</si>
  <si>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</si>
  <si>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</si>
  <si>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</si>
  <si>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</si>
  <si>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</si>
  <si>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</si>
  <si>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</si>
  <si>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</si>
  <si>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</si>
  <si>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</si>
  <si>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</si>
  <si>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</si>
  <si>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</si>
  <si>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</si>
  <si>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</si>
  <si>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</si>
  <si>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</si>
  <si>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</si>
  <si>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</si>
  <si>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</si>
  <si>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</si>
  <si>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</si>
  <si>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</si>
  <si>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</si>
  <si>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</si>
  <si>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</si>
  <si>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</si>
  <si>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</si>
  <si>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</si>
  <si>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</si>
  <si>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</si>
  <si>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</si>
  <si>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</si>
  <si>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</si>
  <si>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</si>
  <si>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</si>
  <si>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</si>
  <si>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</si>
  <si>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</si>
  <si>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</si>
  <si>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</si>
  <si>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</si>
  <si>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</si>
  <si>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</si>
  <si>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</si>
  <si>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</si>
  <si>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</si>
  <si>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</si>
  <si>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</si>
  <si>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</si>
  <si>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</si>
  <si>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印刷用紙</t>
    <rPh sb="0" eb="2">
      <t>インサツ</t>
    </rPh>
    <rPh sb="2" eb="4">
      <t>ヨウシ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</si>
  <si>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</si>
  <si>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</si>
  <si>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</si>
  <si>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</si>
  <si>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</si>
  <si>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</si>
  <si>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</si>
  <si>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</si>
  <si>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</si>
  <si>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</si>
  <si>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</si>
  <si>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</si>
  <si>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</si>
  <si>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</si>
  <si>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</si>
  <si>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</si>
  <si>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</si>
  <si>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</si>
  <si>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</si>
  <si>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</si>
  <si>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</si>
  <si>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</si>
  <si>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</si>
  <si>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</si>
  <si>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</si>
  <si>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</si>
  <si>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</si>
  <si>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</si>
  <si>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</si>
  <si>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</si>
  <si>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</si>
  <si>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</si>
  <si>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</si>
  <si>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</si>
  <si>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</si>
  <si>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</si>
  <si>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</si>
  <si>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</si>
  <si>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</si>
  <si>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</si>
  <si>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</si>
  <si>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</si>
  <si>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</si>
  <si>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</si>
  <si>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</si>
  <si>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</si>
  <si>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</si>
  <si>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</si>
  <si>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</si>
  <si>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</si>
  <si>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</si>
  <si>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</si>
  <si>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</si>
  <si>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</si>
  <si>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</si>
  <si>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</si>
  <si>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</si>
  <si>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</si>
  <si>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</si>
  <si>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</si>
  <si>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</si>
  <si>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</si>
  <si>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</si>
  <si>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</si>
  <si>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</si>
  <si>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</si>
  <si>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</si>
  <si>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</si>
  <si>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</si>
  <si>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</si>
  <si>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</si>
  <si>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</si>
  <si>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</si>
  <si>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</si>
  <si>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</si>
  <si>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</si>
  <si>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</si>
  <si>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</si>
  <si>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</si>
  <si>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</si>
  <si>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</si>
  <si>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</si>
  <si>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</si>
  <si>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</si>
  <si>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</si>
  <si>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</si>
  <si>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</si>
  <si>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</si>
  <si>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</si>
  <si>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</si>
  <si>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</si>
  <si>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</si>
  <si>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</si>
  <si>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</si>
  <si>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</si>
  <si>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</si>
  <si>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フラワーショップ　Hanako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</si>
  <si>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</si>
  <si>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</si>
  <si>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</si>
  <si>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</si>
  <si>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</si>
  <si>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</si>
  <si>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</si>
  <si>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</si>
  <si>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</si>
  <si>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</si>
  <si>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</si>
  <si>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</si>
  <si>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</si>
  <si>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</si>
  <si>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</si>
  <si>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</si>
  <si>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</si>
  <si>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</si>
  <si>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</si>
  <si>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</si>
  <si>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</si>
  <si>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</si>
  <si>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◆売上</t>
    <rPh sb="1" eb="3">
      <t>ウリアゲ</t>
    </rPh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</si>
  <si>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</si>
  <si>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</si>
  <si>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</si>
  <si>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</si>
  <si>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</si>
  <si>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</si>
  <si>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</si>
  <si>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</si>
  <si>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</si>
  <si>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</si>
  <si>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</si>
  <si>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</si>
  <si>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</si>
  <si>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</si>
  <si>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</si>
  <si>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</si>
  <si>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</si>
  <si>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</si>
  <si>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</si>
  <si>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</si>
  <si>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</si>
  <si>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</si>
  <si>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</si>
  <si>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</si>
  <si>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</si>
  <si>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</si>
  <si>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</si>
  <si>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</si>
  <si>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</si>
  <si>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</si>
  <si>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</si>
  <si>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</si>
  <si>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</si>
  <si>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</si>
  <si>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</si>
  <si>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</si>
  <si>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</si>
  <si>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</si>
  <si>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</si>
  <si>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</si>
  <si>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</si>
  <si>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</si>
  <si>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</si>
  <si>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</si>
  <si>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</si>
  <si>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</si>
  <si>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</si>
  <si>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</si>
  <si>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</si>
  <si>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</si>
  <si>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</si>
  <si>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</si>
  <si>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</si>
  <si>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</si>
  <si>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</si>
  <si>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</si>
  <si>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</si>
  <si>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</si>
  <si>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</si>
  <si>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</si>
  <si>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</si>
  <si>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</si>
  <si>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</si>
  <si>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</si>
  <si>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</si>
  <si>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</si>
  <si>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</si>
  <si>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</si>
  <si>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</si>
  <si>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</si>
  <si>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</si>
  <si>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</si>
  <si>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</si>
  <si>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</si>
  <si>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</si>
  <si>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</si>
  <si>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</si>
  <si>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</si>
  <si>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</si>
  <si>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</si>
  <si>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</si>
  <si>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</si>
  <si>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</si>
  <si>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</si>
  <si>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</si>
  <si>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</si>
  <si>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</si>
  <si>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</si>
  <si>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</si>
  <si>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</si>
  <si>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</si>
  <si>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</si>
  <si>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</si>
  <si>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</si>
  <si>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</si>
  <si>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</si>
  <si>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</si>
  <si>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</si>
  <si>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</si>
  <si>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</si>
  <si>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</si>
  <si>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</si>
  <si>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</si>
  <si>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</si>
  <si>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</si>
  <si>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</si>
  <si>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</si>
  <si>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</si>
  <si>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</si>
  <si>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</si>
  <si>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</si>
  <si>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</si>
  <si>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</si>
  <si>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</si>
  <si>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</si>
  <si>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</si>
  <si>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</si>
  <si>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</si>
  <si>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</si>
  <si>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</si>
  <si>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</si>
  <si>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</si>
  <si>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</si>
  <si>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</si>
  <si>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</si>
  <si>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</si>
  <si>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</si>
  <si>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</si>
  <si>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</si>
  <si>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</si>
  <si>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</si>
  <si>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</si>
  <si>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</si>
  <si>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</si>
  <si>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</si>
  <si>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</si>
  <si>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</si>
  <si>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</si>
  <si>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</si>
  <si>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</si>
  <si>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</si>
  <si>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</si>
  <si>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</si>
  <si>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</si>
  <si>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</si>
  <si>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</si>
  <si>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</si>
  <si>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</si>
  <si>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</si>
  <si>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</si>
  <si>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</si>
  <si>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</si>
  <si>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</si>
  <si>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</si>
  <si>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</si>
  <si>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</si>
  <si>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</si>
  <si>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</si>
  <si>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</si>
  <si>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</si>
  <si>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</si>
  <si>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</si>
  <si>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保証料</t>
    <rPh sb="0" eb="2">
      <t>ホショウ</t>
    </rPh>
    <rPh sb="2" eb="3">
      <t>リョウ</t>
    </rPh>
    <phoneticPr fontId="2"/>
  </si>
  <si>
    <t>フォーシーズ</t>
    <phoneticPr fontId="2"/>
  </si>
  <si>
    <t>引き出し</t>
    <rPh sb="0" eb="1">
      <t>ヒ</t>
    </rPh>
    <rPh sb="2" eb="3">
      <t>ダ</t>
    </rPh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</si>
  <si>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</si>
  <si>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</si>
  <si>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</si>
  <si>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</si>
  <si>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</si>
  <si>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</si>
  <si>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</si>
  <si>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</si>
  <si>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</si>
  <si>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</si>
  <si>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</si>
  <si>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</si>
  <si>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</si>
  <si>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</si>
  <si>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</si>
  <si>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</si>
  <si>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</si>
  <si>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</si>
  <si>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</si>
  <si>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</si>
  <si>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</si>
  <si>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</si>
  <si>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</si>
  <si>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</si>
  <si>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２－５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</si>
  <si>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</si>
  <si>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</si>
  <si>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</si>
  <si>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</si>
  <si>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</si>
  <si>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</si>
  <si>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</si>
  <si>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</si>
  <si>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</si>
  <si>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</si>
  <si>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</si>
  <si>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</si>
  <si>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</si>
  <si>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</si>
  <si>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3月収入</t>
    <rPh sb="1" eb="2">
      <t>ガツ</t>
    </rPh>
    <rPh sb="2" eb="4">
      <t>シュウニュウ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</si>
  <si>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</si>
  <si>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</si>
  <si>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</si>
  <si>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</si>
  <si>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</si>
  <si>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</si>
  <si>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</si>
  <si>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</si>
  <si>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装置入札</t>
    <rPh sb="0" eb="2">
      <t>ソウチ</t>
    </rPh>
    <rPh sb="2" eb="4">
      <t>ニュウサツ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</si>
  <si>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</si>
  <si>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</si>
  <si>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2月収入</t>
    <rPh sb="1" eb="2">
      <t>ガツ</t>
    </rPh>
    <rPh sb="2" eb="4">
      <t>シュウニュウ</t>
    </rPh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</si>
  <si>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</si>
  <si>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</si>
  <si>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</si>
  <si>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</si>
  <si>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</si>
  <si>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</si>
  <si>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</si>
  <si>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</si>
  <si>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</si>
  <si>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</si>
  <si>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</si>
  <si>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</si>
  <si>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</si>
  <si>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</si>
  <si>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</si>
  <si>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</si>
  <si>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</si>
  <si>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</si>
  <si>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</si>
  <si>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</si>
  <si>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</si>
  <si>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</si>
  <si>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</si>
  <si>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</si>
  <si>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</si>
  <si>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</si>
  <si>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</si>
  <si>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</si>
  <si>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</si>
  <si>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</si>
  <si>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</si>
  <si>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</si>
  <si>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</si>
  <si>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</si>
  <si>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</si>
  <si>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</si>
  <si>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</si>
  <si>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</si>
  <si>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</si>
  <si>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</si>
  <si>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</si>
  <si>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</si>
  <si>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エックスサーバー</t>
    <phoneticPr fontId="2"/>
  </si>
  <si>
    <t>ネットオークション費用</t>
    <rPh sb="9" eb="11">
      <t>ヒヨウ</t>
    </rPh>
    <phoneticPr fontId="2"/>
  </si>
  <si>
    <t>ヤフー</t>
    <phoneticPr fontId="2"/>
  </si>
  <si>
    <t>ネットショップ維持費</t>
    <rPh sb="7" eb="10">
      <t>イジヒ</t>
    </rPh>
    <phoneticPr fontId="2"/>
  </si>
  <si>
    <t>ネット回線使用料</t>
    <rPh sb="3" eb="5">
      <t>カイセン</t>
    </rPh>
    <rPh sb="5" eb="8">
      <t>シヨウリョウ</t>
    </rPh>
    <phoneticPr fontId="2"/>
  </si>
  <si>
    <t>eo</t>
    <phoneticPr fontId="2"/>
  </si>
  <si>
    <t>X</t>
    <phoneticPr fontId="2"/>
  </si>
  <si>
    <t>?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</si>
  <si>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</si>
  <si>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</si>
  <si>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</si>
  <si>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▲</t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</si>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</sst>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C3" sqref="C3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7" t="s">
        <v>49</v>
      </c>
      <c r="H2" s="18" t="s">
        <v>50</v>
      </c>
      <c r="I2" s="18" t="s">
        <v>200</v>
      </c>
      <c r="J2" s="18" t="s">
        <v>201</v>
      </c>
      <c r="K2" s="17" t="s">
        <v>51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308</v>
      </c>
      <c r="C3" s="3">
        <f>'1月'!F31</f>
        <v>49253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s="2" t="s">
        <v>309</v>
      </c>
      <c r="C4" s="3">
        <f>'2月'!F26</f>
        <v>15091</v>
      </c>
      <c r="D4" s="1">
        <v>172000</v>
      </c>
      <c r="E4" s="1"/>
      <c r="F4" s="1"/>
      <c r="G4" s="1">
        <v>19200</v>
      </c>
      <c r="H4" s="1"/>
      <c r="I4" s="1">
        <v>10800</v>
      </c>
      <c r="J4" s="1"/>
      <c r="K4" s="1"/>
      <c r="O4" s="3"/>
      <c r="P4" s="3"/>
      <c r="R4" s="3"/>
    </row>
    <row r="5" spans="2:20">
      <c r="B5" s="2" t="s">
        <v>310</v>
      </c>
      <c r="C5" s="3">
        <f>'3月 '!F28</f>
        <v>8744</v>
      </c>
      <c r="D5" s="1">
        <v>172000</v>
      </c>
      <c r="E5" s="1"/>
      <c r="F5" s="1"/>
      <c r="G5" s="1">
        <v>25000</v>
      </c>
      <c r="H5" s="5">
        <v>95382</v>
      </c>
      <c r="I5" s="1">
        <v>5100</v>
      </c>
      <c r="J5" s="1">
        <v>9500</v>
      </c>
      <c r="K5" s="1">
        <v>322911</v>
      </c>
    </row>
    <row r="6" spans="2:20">
      <c r="B6" s="2" t="s">
        <v>311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312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s="2" t="s">
        <v>313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52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輸出のみ!E119</f>
        <v>16101900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374574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1406574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199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3"/>
  <sheetViews>
    <sheetView workbookViewId="0">
      <selection activeCell="G16" sqref="G1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>
      <c r="B2" s="4" t="s">
        <v>13</v>
      </c>
      <c r="C2" s="4" t="s">
        <v>316</v>
      </c>
      <c r="D2" s="4" t="s">
        <v>14</v>
      </c>
      <c r="E2" s="4" t="s">
        <v>17</v>
      </c>
      <c r="F2" s="5" t="s">
        <v>18</v>
      </c>
      <c r="G2" s="5" t="s">
        <v>15</v>
      </c>
      <c r="H2" s="5" t="s">
        <v>19</v>
      </c>
      <c r="I2" s="7" t="s">
        <v>16</v>
      </c>
    </row>
    <row r="3" spans="2:9">
      <c r="B3" s="4"/>
      <c r="C3" s="4"/>
      <c r="D3" s="4" t="s">
        <v>20</v>
      </c>
      <c r="E3" s="1">
        <v>35980.539999999979</v>
      </c>
      <c r="F3" s="5"/>
      <c r="G3" s="5"/>
      <c r="H3" s="5"/>
      <c r="I3" s="7"/>
    </row>
    <row r="4" spans="2:9">
      <c r="B4" s="8" t="s">
        <v>314</v>
      </c>
      <c r="C4" s="8" t="s">
        <v>317</v>
      </c>
      <c r="D4" s="4" t="s">
        <v>315</v>
      </c>
      <c r="E4" s="5"/>
      <c r="F4" s="5">
        <v>4420</v>
      </c>
      <c r="G4" s="5"/>
      <c r="H4" s="5"/>
      <c r="I4" s="7" t="s">
        <v>321</v>
      </c>
    </row>
    <row r="5" spans="2:9">
      <c r="B5" s="8" t="s">
        <v>318</v>
      </c>
      <c r="C5" s="19" t="s">
        <v>319</v>
      </c>
      <c r="D5" s="4" t="s">
        <v>320</v>
      </c>
      <c r="E5" s="5"/>
      <c r="F5" s="5">
        <v>959</v>
      </c>
      <c r="G5" s="5"/>
      <c r="H5" s="5"/>
      <c r="I5" s="7" t="s">
        <v>322</v>
      </c>
    </row>
    <row r="6" spans="2:9">
      <c r="B6" s="8" t="s">
        <v>323</v>
      </c>
      <c r="C6" s="8" t="s">
        <v>329</v>
      </c>
      <c r="D6" s="4" t="s">
        <v>315</v>
      </c>
      <c r="E6" s="5"/>
      <c r="F6" s="5">
        <v>3232</v>
      </c>
      <c r="G6" s="5"/>
      <c r="H6" s="5"/>
      <c r="I6" s="7" t="s">
        <v>321</v>
      </c>
    </row>
    <row r="7" spans="2:9">
      <c r="B7" s="8" t="s">
        <v>324</v>
      </c>
      <c r="C7" s="8" t="s">
        <v>330</v>
      </c>
      <c r="D7" s="4" t="s">
        <v>315</v>
      </c>
      <c r="E7" s="5"/>
      <c r="F7" s="5">
        <v>2210</v>
      </c>
      <c r="G7" s="5"/>
      <c r="H7" s="5"/>
      <c r="I7" s="7" t="s">
        <v>321</v>
      </c>
    </row>
    <row r="8" spans="2:9">
      <c r="B8" s="8" t="s">
        <v>325</v>
      </c>
      <c r="C8" s="8" t="s">
        <v>331</v>
      </c>
      <c r="D8" s="4" t="s">
        <v>315</v>
      </c>
      <c r="E8" s="5"/>
      <c r="F8" s="5">
        <v>4586</v>
      </c>
      <c r="G8" s="5"/>
      <c r="H8" s="5"/>
      <c r="I8" s="7" t="s">
        <v>321</v>
      </c>
    </row>
    <row r="9" spans="2:9">
      <c r="B9" s="8" t="s">
        <v>326</v>
      </c>
      <c r="C9" s="8" t="s">
        <v>332</v>
      </c>
      <c r="D9" s="4" t="s">
        <v>333</v>
      </c>
      <c r="E9" s="5"/>
      <c r="F9" s="5">
        <v>6644</v>
      </c>
      <c r="G9" s="5"/>
      <c r="H9" s="5"/>
      <c r="I9" s="7" t="s">
        <v>334</v>
      </c>
    </row>
    <row r="10" spans="2:9">
      <c r="B10" s="8"/>
      <c r="C10" s="8" t="s">
        <v>341</v>
      </c>
      <c r="D10" s="4" t="s">
        <v>340</v>
      </c>
      <c r="E10" s="5">
        <v>20000</v>
      </c>
      <c r="F10" s="5"/>
      <c r="G10" s="5"/>
      <c r="H10" s="5"/>
      <c r="I10" s="7"/>
    </row>
    <row r="11" spans="2:9">
      <c r="B11" s="8" t="s">
        <v>327</v>
      </c>
      <c r="C11" s="8" t="s">
        <v>335</v>
      </c>
      <c r="D11" s="4" t="s">
        <v>336</v>
      </c>
      <c r="E11" s="5"/>
      <c r="F11" s="5">
        <v>10377</v>
      </c>
      <c r="G11" s="5"/>
      <c r="H11" s="5"/>
      <c r="I11" s="7" t="s">
        <v>337</v>
      </c>
    </row>
    <row r="12" spans="2:9">
      <c r="B12" s="8" t="s">
        <v>328</v>
      </c>
      <c r="C12" s="8" t="s">
        <v>335</v>
      </c>
      <c r="D12" s="4" t="s">
        <v>338</v>
      </c>
      <c r="E12" s="5"/>
      <c r="F12" s="5">
        <v>10000</v>
      </c>
      <c r="G12" s="5"/>
      <c r="H12" s="5"/>
      <c r="I12" s="7" t="s">
        <v>339</v>
      </c>
    </row>
    <row r="13" spans="2:9">
      <c r="B13" s="8"/>
      <c r="C13" s="8" t="s">
        <v>335</v>
      </c>
      <c r="D13" s="4" t="s">
        <v>438</v>
      </c>
      <c r="E13" s="5"/>
      <c r="F13" s="5"/>
      <c r="G13" s="5"/>
      <c r="H13" s="5">
        <v>2160</v>
      </c>
      <c r="I13" s="7" t="s">
        <v>435</v>
      </c>
    </row>
    <row r="14" spans="2:9">
      <c r="B14" s="8"/>
      <c r="C14" s="8" t="s">
        <v>335</v>
      </c>
      <c r="D14" s="4" t="s">
        <v>436</v>
      </c>
      <c r="E14" s="5"/>
      <c r="F14" s="5"/>
      <c r="G14" s="5"/>
      <c r="H14" s="5">
        <v>498</v>
      </c>
      <c r="I14" s="7" t="s">
        <v>437</v>
      </c>
    </row>
    <row r="15" spans="2:9">
      <c r="B15" s="8"/>
      <c r="C15" s="8" t="s">
        <v>335</v>
      </c>
      <c r="D15" s="4" t="s">
        <v>439</v>
      </c>
      <c r="E15" s="5"/>
      <c r="F15" s="5"/>
      <c r="G15" s="5"/>
      <c r="H15" s="5">
        <v>4167</v>
      </c>
      <c r="I15" s="7" t="s">
        <v>440</v>
      </c>
    </row>
    <row r="16" spans="2:9">
      <c r="B16" s="8"/>
      <c r="C16" s="8"/>
      <c r="D16" s="4"/>
      <c r="E16" s="5"/>
      <c r="F16" s="5"/>
      <c r="G16" s="5"/>
      <c r="H16" s="5"/>
      <c r="I16" s="7"/>
    </row>
    <row r="17" spans="2:13">
      <c r="B17" s="8"/>
      <c r="C17" s="8"/>
      <c r="D17" s="4"/>
      <c r="E17" s="5"/>
      <c r="F17" s="5"/>
      <c r="G17" s="5"/>
      <c r="H17" s="5"/>
      <c r="I17" s="7"/>
    </row>
    <row r="18" spans="2:13">
      <c r="B18" s="8"/>
      <c r="C18" s="8"/>
      <c r="D18" s="4"/>
      <c r="E18" s="5"/>
      <c r="F18" s="5"/>
      <c r="G18" s="5"/>
      <c r="H18" s="5"/>
      <c r="I18" s="7"/>
    </row>
    <row r="19" spans="2:13">
      <c r="B19" s="8"/>
      <c r="C19" s="8"/>
      <c r="D19" s="16"/>
      <c r="E19" s="4"/>
      <c r="F19" s="5"/>
      <c r="G19" s="5"/>
      <c r="H19" s="5"/>
      <c r="I19" s="7"/>
    </row>
    <row r="20" spans="2:13">
      <c r="B20" s="8"/>
      <c r="C20" s="8"/>
      <c r="D20" s="4"/>
      <c r="E20" s="5"/>
      <c r="F20" s="5"/>
      <c r="G20" s="5"/>
      <c r="H20" s="5"/>
      <c r="I20" s="7"/>
    </row>
    <row r="21" spans="2:13">
      <c r="B21" s="8"/>
      <c r="C21" s="8"/>
      <c r="D21" s="4"/>
      <c r="E21" s="5"/>
      <c r="F21" s="5"/>
      <c r="G21" s="5"/>
      <c r="H21" s="5"/>
      <c r="I21" s="9"/>
    </row>
    <row r="22" spans="2:13">
      <c r="B22" s="8"/>
      <c r="C22" s="8"/>
      <c r="D22" s="4"/>
      <c r="E22" s="5"/>
      <c r="F22" s="5"/>
      <c r="G22" s="5"/>
      <c r="H22" s="5"/>
      <c r="I22" s="9"/>
    </row>
    <row r="23" spans="2:13">
      <c r="B23" s="8"/>
      <c r="C23" s="8"/>
      <c r="D23" s="4"/>
      <c r="E23" s="5"/>
      <c r="F23" s="5"/>
      <c r="G23" s="5"/>
      <c r="H23" s="5"/>
      <c r="I23" s="9"/>
      <c r="L23" s="10"/>
      <c r="M23" s="11"/>
    </row>
    <row r="24" spans="2:13">
      <c r="B24" s="8"/>
      <c r="C24" s="8"/>
      <c r="D24" s="4"/>
      <c r="E24" s="5"/>
      <c r="F24" s="5"/>
      <c r="G24" s="5"/>
      <c r="H24" s="5"/>
      <c r="I24" s="7"/>
      <c r="M24" s="12"/>
    </row>
    <row r="25" spans="2:13">
      <c r="B25" s="8"/>
      <c r="C25" s="8"/>
      <c r="D25" s="4"/>
      <c r="E25" s="5"/>
      <c r="F25" s="5"/>
      <c r="G25" s="5"/>
      <c r="H25" s="5"/>
      <c r="I25" s="7"/>
      <c r="M25" s="11"/>
    </row>
    <row r="26" spans="2:13">
      <c r="B26" s="8"/>
      <c r="C26" s="8"/>
      <c r="D26" s="4"/>
      <c r="E26" s="5"/>
      <c r="F26" s="5"/>
      <c r="G26" s="5"/>
      <c r="H26" s="5"/>
      <c r="I26" s="7"/>
    </row>
    <row r="27" spans="2:13">
      <c r="B27" s="8"/>
      <c r="C27" s="8"/>
      <c r="D27" s="4"/>
      <c r="E27" s="5"/>
      <c r="F27" s="5"/>
      <c r="G27" s="5"/>
      <c r="H27" s="5"/>
      <c r="I27" s="7"/>
    </row>
    <row r="28" spans="2:13">
      <c r="B28" s="4"/>
      <c r="C28" s="4"/>
      <c r="D28" s="4" t="s">
        <v>22</v>
      </c>
      <c r="E28" s="5">
        <f>SUM(E3:E27)</f>
        <v>55980.539999999979</v>
      </c>
      <c r="F28" s="5"/>
      <c r="G28" s="5"/>
      <c r="H28" s="5"/>
      <c r="I28" s="7"/>
    </row>
    <row r="29" spans="2:13">
      <c r="D29" s="4" t="s">
        <v>23</v>
      </c>
      <c r="F29" s="1">
        <f>SUM(F4:F28)</f>
        <v>42428</v>
      </c>
      <c r="H29" s="1">
        <f>SUM(H4:H28)</f>
        <v>6825</v>
      </c>
    </row>
    <row r="30" spans="2:13">
      <c r="D30" s="4" t="s">
        <v>24</v>
      </c>
      <c r="F30" s="1">
        <f>E28-F29</f>
        <v>13552.539999999979</v>
      </c>
    </row>
    <row r="31" spans="2:13">
      <c r="D31" s="16" t="s">
        <v>47</v>
      </c>
      <c r="F31" s="1">
        <f>F29+H29</f>
        <v>49253</v>
      </c>
    </row>
    <row r="33" spans="5:6">
      <c r="E33" s="13"/>
      <c r="F33" s="13"/>
    </row>
  </sheetData>
  <sortState xmlns:xlrd2="http://schemas.microsoft.com/office/spreadsheetml/2017/richdata2" ref="B4:M20">
    <sortCondition ref="C4:C20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6" sqref="C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'1月'!F30</f>
        <v>13552.539999999979</v>
      </c>
      <c r="F3" s="5"/>
      <c r="G3" s="5"/>
      <c r="H3" s="6"/>
      <c r="I3" s="7"/>
    </row>
    <row r="4" spans="2:9">
      <c r="B4" s="8" t="s">
        <v>361</v>
      </c>
      <c r="C4" s="8" t="s">
        <v>366</v>
      </c>
      <c r="D4" s="4" t="s">
        <v>367</v>
      </c>
      <c r="E4" s="5"/>
      <c r="F4" s="5">
        <v>481</v>
      </c>
      <c r="G4" s="5"/>
      <c r="H4" s="6"/>
      <c r="I4" s="7" t="s">
        <v>57</v>
      </c>
    </row>
    <row r="5" spans="2:9">
      <c r="B5" s="8" t="s">
        <v>362</v>
      </c>
      <c r="C5" s="8" t="s">
        <v>368</v>
      </c>
      <c r="D5" s="4" t="s">
        <v>369</v>
      </c>
      <c r="E5" s="5"/>
      <c r="F5" s="5">
        <v>13500</v>
      </c>
      <c r="G5" s="5"/>
      <c r="H5" s="6"/>
      <c r="I5" s="7" t="s">
        <v>370</v>
      </c>
    </row>
    <row r="6" spans="2:9">
      <c r="B6" s="8" t="s">
        <v>363</v>
      </c>
      <c r="C6" s="8" t="s">
        <v>371</v>
      </c>
      <c r="D6" s="4" t="s">
        <v>372</v>
      </c>
      <c r="E6" s="5"/>
      <c r="F6" s="5">
        <v>1110</v>
      </c>
      <c r="G6" s="5"/>
      <c r="H6" s="6"/>
      <c r="I6" s="7" t="s">
        <v>373</v>
      </c>
    </row>
    <row r="7" spans="2:9">
      <c r="B7" s="8" t="s">
        <v>364</v>
      </c>
      <c r="C7" s="8" t="s">
        <v>374</v>
      </c>
      <c r="D7" s="4" t="s">
        <v>175</v>
      </c>
      <c r="E7" s="5">
        <v>48000</v>
      </c>
      <c r="F7" s="5"/>
      <c r="G7" s="5"/>
      <c r="H7" s="6"/>
      <c r="I7" s="15"/>
    </row>
    <row r="8" spans="2:9">
      <c r="B8" s="8" t="s">
        <v>365</v>
      </c>
      <c r="C8" s="8"/>
      <c r="D8" s="4"/>
      <c r="E8" s="5"/>
      <c r="F8" s="5"/>
      <c r="G8" s="5"/>
      <c r="H8" s="6"/>
      <c r="I8" s="7"/>
    </row>
    <row r="9" spans="2:9">
      <c r="B9" s="8"/>
      <c r="C9" s="8"/>
      <c r="D9" s="4"/>
      <c r="E9" s="5"/>
      <c r="F9" s="5"/>
      <c r="G9" s="5"/>
      <c r="H9" s="6"/>
      <c r="I9" s="7"/>
    </row>
    <row r="10" spans="2:9">
      <c r="B10" s="8"/>
      <c r="C10" s="8"/>
      <c r="D10" s="4"/>
      <c r="E10" s="5"/>
      <c r="F10" s="5"/>
      <c r="G10" s="5"/>
      <c r="H10" s="5"/>
      <c r="I10" s="7"/>
    </row>
    <row r="11" spans="2:9">
      <c r="B11" s="8"/>
      <c r="C11" s="8"/>
      <c r="D11" s="4"/>
      <c r="E11" s="5"/>
      <c r="F11" s="5"/>
      <c r="G11" s="5"/>
      <c r="H11" s="6"/>
      <c r="I11" s="7"/>
    </row>
    <row r="12" spans="2:9">
      <c r="B12" s="8"/>
      <c r="C12" s="8"/>
      <c r="D12" s="4"/>
      <c r="E12" s="5"/>
      <c r="F12" s="5"/>
      <c r="G12" s="5"/>
      <c r="H12" s="6"/>
      <c r="I12" s="7"/>
    </row>
    <row r="13" spans="2:9">
      <c r="B13" s="8"/>
      <c r="C13" s="8"/>
      <c r="D13" s="4"/>
      <c r="E13" s="5"/>
      <c r="F13" s="5"/>
      <c r="G13" s="5"/>
      <c r="H13" s="6"/>
      <c r="I13" s="7"/>
    </row>
    <row r="14" spans="2:9">
      <c r="B14" s="8"/>
      <c r="C14" s="8"/>
      <c r="D14" s="4"/>
      <c r="E14" s="5"/>
      <c r="F14" s="5"/>
      <c r="G14" s="5"/>
      <c r="H14" s="6"/>
      <c r="I14" s="7"/>
    </row>
    <row r="15" spans="2:9">
      <c r="B15" s="8"/>
      <c r="C15" s="8"/>
      <c r="D15" s="4"/>
      <c r="E15" s="5"/>
      <c r="F15" s="5"/>
      <c r="G15" s="5"/>
      <c r="H15" s="6"/>
      <c r="I15" s="7"/>
    </row>
    <row r="16" spans="2:9">
      <c r="B16" s="8"/>
      <c r="C16" s="8"/>
      <c r="D16" s="4"/>
      <c r="E16" s="5"/>
      <c r="F16" s="5"/>
      <c r="G16" s="5"/>
      <c r="H16" s="6"/>
      <c r="I16" s="9"/>
    </row>
    <row r="17" spans="2:13">
      <c r="B17" s="8"/>
      <c r="C17" s="8"/>
      <c r="D17" s="4"/>
      <c r="E17" s="5"/>
      <c r="F17" s="5"/>
      <c r="G17" s="5"/>
      <c r="H17" s="6"/>
      <c r="I17" s="7"/>
    </row>
    <row r="18" spans="2:13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/>
      <c r="C19" s="8"/>
      <c r="D19" s="4"/>
      <c r="E19" s="5"/>
      <c r="F19" s="5"/>
      <c r="G19" s="5"/>
      <c r="H19" s="6"/>
      <c r="I19" s="7"/>
      <c r="M19" s="12"/>
    </row>
    <row r="20" spans="2:13">
      <c r="B20" s="8"/>
      <c r="C20" s="8"/>
      <c r="D20" s="4"/>
      <c r="E20" s="5"/>
      <c r="F20" s="5"/>
      <c r="G20" s="5"/>
      <c r="H20" s="6"/>
      <c r="I20" s="7"/>
      <c r="M20" s="11"/>
    </row>
    <row r="21" spans="2:13">
      <c r="B21" s="8"/>
      <c r="C21" s="8"/>
      <c r="D21" s="4"/>
      <c r="E21" s="5"/>
      <c r="F21" s="5"/>
      <c r="G21" s="5"/>
      <c r="H21" s="6"/>
      <c r="I21" s="7"/>
    </row>
    <row r="22" spans="2:13">
      <c r="B22" s="8"/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61552.539999999979</v>
      </c>
      <c r="F23" s="5"/>
      <c r="G23" s="5"/>
      <c r="H23" s="6"/>
      <c r="I23" s="7"/>
    </row>
    <row r="24" spans="2:13">
      <c r="D24" s="4" t="s">
        <v>23</v>
      </c>
      <c r="F24" s="1">
        <f>SUM(F4:F23)</f>
        <v>15091</v>
      </c>
      <c r="H24" s="1">
        <f>SUM(H4:H23)</f>
        <v>0</v>
      </c>
    </row>
    <row r="25" spans="2:13">
      <c r="D25" s="4" t="s">
        <v>24</v>
      </c>
      <c r="F25" s="1">
        <f>E23-F24</f>
        <v>46461.539999999979</v>
      </c>
    </row>
    <row r="26" spans="2:13">
      <c r="D26" s="16" t="s">
        <v>48</v>
      </c>
      <c r="F26" s="1">
        <f>F24+H24</f>
        <v>15091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workbookViewId="0">
      <selection activeCell="B6" sqref="B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0">
      <c r="B3" s="4"/>
      <c r="C3" s="4"/>
      <c r="D3" s="4" t="s">
        <v>20</v>
      </c>
      <c r="E3" s="1">
        <f>'2月'!F25</f>
        <v>46461.539999999979</v>
      </c>
      <c r="F3" s="5"/>
      <c r="G3" s="5"/>
      <c r="H3" s="6"/>
      <c r="I3" s="7"/>
    </row>
    <row r="4" spans="2:10">
      <c r="B4" s="8" t="s">
        <v>401</v>
      </c>
      <c r="C4" s="8" t="s">
        <v>402</v>
      </c>
      <c r="D4" s="4" t="s">
        <v>406</v>
      </c>
      <c r="E4" s="5"/>
      <c r="F4" s="5">
        <v>11551</v>
      </c>
      <c r="G4" s="5"/>
      <c r="H4" s="6"/>
      <c r="I4" s="7" t="s">
        <v>407</v>
      </c>
    </row>
    <row r="5" spans="2:10">
      <c r="B5" s="8" t="s">
        <v>403</v>
      </c>
      <c r="C5" s="8" t="s">
        <v>404</v>
      </c>
      <c r="D5" s="4" t="s">
        <v>405</v>
      </c>
      <c r="E5" s="5"/>
      <c r="F5" s="5">
        <v>8744</v>
      </c>
      <c r="G5" s="5"/>
      <c r="H5" s="6"/>
      <c r="I5" s="7" t="s">
        <v>408</v>
      </c>
      <c r="J5" s="14"/>
    </row>
    <row r="6" spans="2:10">
      <c r="B6" s="8"/>
      <c r="C6" s="8" t="s">
        <v>404</v>
      </c>
      <c r="D6" s="4" t="s">
        <v>409</v>
      </c>
      <c r="E6" s="5">
        <v>31000</v>
      </c>
      <c r="F6" s="5"/>
      <c r="G6" s="5"/>
      <c r="H6" s="6"/>
      <c r="I6" s="7"/>
    </row>
    <row r="7" spans="2:10">
      <c r="B7" s="8"/>
      <c r="C7" s="8"/>
      <c r="D7" s="4"/>
      <c r="E7" s="5"/>
      <c r="F7" s="5"/>
      <c r="G7" s="5"/>
      <c r="H7" s="6"/>
      <c r="I7" s="7"/>
    </row>
    <row r="8" spans="2:10">
      <c r="B8" s="4"/>
      <c r="C8" s="8"/>
      <c r="D8" s="4"/>
      <c r="E8" s="5"/>
      <c r="F8" s="5"/>
      <c r="G8" s="5"/>
      <c r="H8" s="6"/>
      <c r="I8" s="7"/>
    </row>
    <row r="9" spans="2:10">
      <c r="B9" s="8"/>
      <c r="C9" s="8"/>
      <c r="D9" s="4"/>
      <c r="E9" s="5"/>
      <c r="F9" s="5"/>
      <c r="G9" s="5"/>
      <c r="H9" s="6"/>
      <c r="I9" s="7"/>
      <c r="J9" s="4"/>
    </row>
    <row r="10" spans="2:10">
      <c r="B10" s="8"/>
      <c r="C10" s="8"/>
      <c r="D10" s="4"/>
      <c r="E10" s="5"/>
      <c r="F10" s="5"/>
      <c r="G10" s="5"/>
      <c r="H10" s="6"/>
      <c r="I10" s="7"/>
      <c r="J10" s="4"/>
    </row>
    <row r="11" spans="2:10">
      <c r="B11" s="8"/>
      <c r="C11" s="8"/>
      <c r="D11" s="4"/>
      <c r="E11" s="5"/>
      <c r="F11" s="5"/>
      <c r="G11" s="5"/>
      <c r="H11" s="6"/>
      <c r="I11" s="7"/>
    </row>
    <row r="12" spans="2:10">
      <c r="B12" s="8"/>
      <c r="C12" s="8"/>
      <c r="D12" s="4"/>
      <c r="E12" s="5"/>
      <c r="F12" s="5"/>
      <c r="G12" s="5"/>
      <c r="H12" s="6"/>
      <c r="I12" s="7"/>
    </row>
    <row r="13" spans="2:10">
      <c r="B13" s="8"/>
      <c r="C13" s="8"/>
      <c r="D13" s="4"/>
      <c r="E13" s="5"/>
      <c r="F13" s="5"/>
      <c r="G13" s="5"/>
      <c r="H13" s="6"/>
      <c r="I13" s="15"/>
    </row>
    <row r="14" spans="2:10">
      <c r="B14" s="8"/>
      <c r="C14" s="8"/>
      <c r="D14" s="4"/>
      <c r="E14" s="5"/>
      <c r="F14" s="5"/>
      <c r="G14" s="5"/>
      <c r="H14" s="6"/>
      <c r="I14" s="7"/>
    </row>
    <row r="15" spans="2:10">
      <c r="B15" s="8"/>
      <c r="C15" s="8"/>
      <c r="D15" s="4"/>
      <c r="E15" s="5"/>
      <c r="F15" s="5"/>
      <c r="G15" s="5"/>
      <c r="H15" s="6"/>
      <c r="I15" s="7"/>
      <c r="J15" s="14"/>
    </row>
    <row r="16" spans="2:10">
      <c r="B16" s="8"/>
      <c r="C16" s="8"/>
      <c r="D16" s="4"/>
      <c r="E16" s="5"/>
      <c r="F16" s="5"/>
      <c r="G16" s="5"/>
      <c r="H16" s="6"/>
      <c r="I16" s="7"/>
    </row>
    <row r="17" spans="2:13">
      <c r="B17" s="8"/>
      <c r="C17" s="8"/>
      <c r="D17" s="4"/>
      <c r="E17" s="5"/>
      <c r="F17" s="5"/>
      <c r="G17" s="5"/>
      <c r="H17" s="5"/>
      <c r="I17" s="7"/>
    </row>
    <row r="18" spans="2:13">
      <c r="B18" s="8"/>
      <c r="C18" s="8"/>
      <c r="D18" s="4"/>
      <c r="E18" s="5"/>
      <c r="F18" s="5"/>
      <c r="G18" s="5"/>
      <c r="H18" s="6"/>
      <c r="I18" s="7"/>
    </row>
    <row r="19" spans="2:13">
      <c r="B19" s="8"/>
      <c r="C19" s="8"/>
      <c r="D19" s="4"/>
      <c r="E19" s="5"/>
      <c r="F19" s="5"/>
      <c r="G19" s="5"/>
      <c r="H19" s="6"/>
      <c r="I19" s="9"/>
    </row>
    <row r="20" spans="2:13">
      <c r="B20" s="8"/>
      <c r="C20" s="8"/>
      <c r="D20" s="4"/>
      <c r="E20" s="5"/>
      <c r="F20" s="5"/>
      <c r="G20" s="5"/>
      <c r="H20" s="6"/>
      <c r="I20" s="7"/>
    </row>
    <row r="21" spans="2:13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/>
      <c r="C22" s="8"/>
      <c r="D22" s="4"/>
      <c r="E22" s="5"/>
      <c r="F22" s="5"/>
      <c r="G22" s="5"/>
      <c r="H22" s="6"/>
      <c r="I22" s="7"/>
      <c r="M22" s="12"/>
    </row>
    <row r="23" spans="2:13">
      <c r="B23" s="8"/>
      <c r="C23" s="8"/>
      <c r="D23" s="4"/>
      <c r="E23" s="5"/>
      <c r="F23" s="5"/>
      <c r="G23" s="5"/>
      <c r="H23" s="6"/>
      <c r="I23" s="7"/>
      <c r="M23" s="11"/>
    </row>
    <row r="24" spans="2:13">
      <c r="B24" s="8"/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22</v>
      </c>
      <c r="E25" s="5">
        <f>SUM(E3:E24)</f>
        <v>77461.539999999979</v>
      </c>
      <c r="F25" s="5"/>
      <c r="G25" s="5"/>
      <c r="H25" s="6"/>
      <c r="I25" s="7"/>
    </row>
    <row r="26" spans="2:13">
      <c r="D26" s="4" t="s">
        <v>23</v>
      </c>
      <c r="F26" s="1">
        <f>SUM(F5:F25)</f>
        <v>8744</v>
      </c>
      <c r="H26" s="1">
        <f>SUM(H6:H25)</f>
        <v>0</v>
      </c>
    </row>
    <row r="27" spans="2:13">
      <c r="D27" s="4" t="s">
        <v>24</v>
      </c>
      <c r="F27" s="1">
        <f>E25-F26</f>
        <v>68717.539999999979</v>
      </c>
    </row>
    <row r="28" spans="2:13">
      <c r="D28" s="16" t="s">
        <v>47</v>
      </c>
      <c r="F28" s="1">
        <f>F26+H26</f>
        <v>8744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'3月 '!F27</f>
        <v>68717.539999999979</v>
      </c>
      <c r="F3" s="5"/>
      <c r="G3" s="5"/>
      <c r="H3" s="6"/>
      <c r="I3" s="7"/>
    </row>
    <row r="4" spans="2:9">
      <c r="B4" s="4"/>
      <c r="C4" s="4"/>
      <c r="D4" s="4" t="s">
        <v>25</v>
      </c>
      <c r="E4" s="5"/>
      <c r="F4" s="5"/>
      <c r="G4" s="5"/>
      <c r="H4" s="6"/>
      <c r="I4" s="7"/>
    </row>
    <row r="5" spans="2:9">
      <c r="B5" s="4"/>
      <c r="C5" s="8" t="s">
        <v>177</v>
      </c>
      <c r="D5" s="4" t="s">
        <v>176</v>
      </c>
      <c r="E5" s="5"/>
      <c r="F5" s="5"/>
      <c r="G5" s="5"/>
      <c r="H5" s="5"/>
      <c r="I5" s="7" t="s">
        <v>202</v>
      </c>
    </row>
    <row r="6" spans="2:9">
      <c r="B6" s="4"/>
      <c r="C6" s="8" t="s">
        <v>178</v>
      </c>
      <c r="D6" s="4" t="s">
        <v>176</v>
      </c>
      <c r="E6" s="5">
        <v>2600</v>
      </c>
      <c r="F6" s="5"/>
      <c r="G6" s="5"/>
      <c r="H6" s="6"/>
      <c r="I6" s="7"/>
    </row>
    <row r="7" spans="2:9">
      <c r="B7" s="8" t="s">
        <v>27</v>
      </c>
      <c r="C7" s="8" t="s">
        <v>45</v>
      </c>
      <c r="D7" s="4" t="s">
        <v>46</v>
      </c>
      <c r="E7" s="5"/>
      <c r="F7" s="5">
        <v>8000</v>
      </c>
      <c r="G7" s="5"/>
      <c r="H7" s="6"/>
      <c r="I7" s="7" t="s">
        <v>152</v>
      </c>
    </row>
    <row r="8" spans="2:9">
      <c r="B8" s="8" t="s">
        <v>30</v>
      </c>
      <c r="C8" s="8" t="s">
        <v>147</v>
      </c>
      <c r="D8" s="4" t="s">
        <v>149</v>
      </c>
      <c r="E8" s="5"/>
      <c r="F8" s="5">
        <v>8828</v>
      </c>
      <c r="G8" s="5"/>
      <c r="H8" s="6"/>
      <c r="I8" s="7" t="s">
        <v>151</v>
      </c>
    </row>
    <row r="9" spans="2:9">
      <c r="B9" s="8" t="s">
        <v>31</v>
      </c>
      <c r="C9" s="8" t="s">
        <v>148</v>
      </c>
      <c r="D9" s="4" t="s">
        <v>150</v>
      </c>
      <c r="E9" s="5"/>
      <c r="F9" s="5">
        <v>4077</v>
      </c>
      <c r="G9" s="5"/>
      <c r="H9" s="6"/>
      <c r="I9" s="7" t="s">
        <v>151</v>
      </c>
    </row>
    <row r="10" spans="2:9">
      <c r="B10" s="8"/>
      <c r="C10" s="8" t="s">
        <v>179</v>
      </c>
      <c r="D10" s="4" t="s">
        <v>176</v>
      </c>
      <c r="E10" s="5">
        <v>10500</v>
      </c>
      <c r="F10" s="5"/>
      <c r="G10" s="5"/>
      <c r="H10" s="6"/>
      <c r="I10" s="7"/>
    </row>
    <row r="11" spans="2:9">
      <c r="B11" s="8"/>
      <c r="C11" s="8" t="s">
        <v>180</v>
      </c>
      <c r="D11" s="4" t="s">
        <v>176</v>
      </c>
      <c r="E11" s="5">
        <v>2860</v>
      </c>
      <c r="F11" s="5"/>
      <c r="G11" s="5"/>
      <c r="H11" s="6"/>
      <c r="I11" s="7"/>
    </row>
    <row r="12" spans="2:9">
      <c r="B12" s="8" t="s">
        <v>29</v>
      </c>
      <c r="C12" s="19" t="s">
        <v>59</v>
      </c>
      <c r="D12" s="4" t="s">
        <v>60</v>
      </c>
      <c r="E12" s="5"/>
      <c r="F12" s="5">
        <v>850</v>
      </c>
      <c r="G12" s="5"/>
      <c r="H12" s="6"/>
      <c r="I12" s="15" t="s">
        <v>53</v>
      </c>
    </row>
    <row r="13" spans="2:9">
      <c r="B13" s="8" t="s">
        <v>28</v>
      </c>
      <c r="C13" s="19" t="s">
        <v>58</v>
      </c>
      <c r="D13" s="4" t="s">
        <v>55</v>
      </c>
      <c r="E13" s="5"/>
      <c r="F13" s="5">
        <v>626</v>
      </c>
      <c r="G13" s="5"/>
      <c r="H13" s="6"/>
      <c r="I13" s="7" t="s">
        <v>54</v>
      </c>
    </row>
    <row r="14" spans="2:9">
      <c r="B14" s="8" t="s">
        <v>32</v>
      </c>
      <c r="C14" s="8"/>
      <c r="D14" s="4"/>
      <c r="E14" s="5"/>
      <c r="F14" s="5"/>
      <c r="G14" s="5"/>
      <c r="H14" s="6"/>
      <c r="I14" s="7"/>
    </row>
    <row r="15" spans="2:9">
      <c r="B15" s="8" t="s">
        <v>33</v>
      </c>
      <c r="C15" s="8"/>
      <c r="D15" s="4"/>
      <c r="E15" s="5"/>
      <c r="F15" s="5"/>
      <c r="G15" s="5"/>
      <c r="H15" s="6"/>
      <c r="I15" s="7"/>
    </row>
    <row r="16" spans="2:9">
      <c r="B16" s="8" t="s">
        <v>34</v>
      </c>
      <c r="C16" s="8"/>
      <c r="D16" s="4"/>
      <c r="E16" s="5"/>
      <c r="F16" s="5"/>
      <c r="G16" s="5"/>
      <c r="H16" s="6"/>
      <c r="I16" s="7"/>
    </row>
    <row r="17" spans="2:13">
      <c r="B17" s="8" t="s">
        <v>35</v>
      </c>
      <c r="C17" s="8"/>
      <c r="D17" s="4"/>
      <c r="E17" s="5"/>
      <c r="F17" s="5"/>
      <c r="G17" s="5"/>
      <c r="H17" s="6"/>
      <c r="I17" s="7"/>
    </row>
    <row r="18" spans="2:13">
      <c r="B18" s="8" t="s">
        <v>36</v>
      </c>
      <c r="C18" s="8"/>
      <c r="D18" s="4"/>
      <c r="E18" s="5"/>
      <c r="F18" s="5"/>
      <c r="G18" s="5"/>
      <c r="H18" s="6"/>
      <c r="I18" s="7"/>
    </row>
    <row r="19" spans="2:13">
      <c r="B19" s="8" t="s">
        <v>37</v>
      </c>
      <c r="C19" s="8"/>
      <c r="D19" s="4"/>
      <c r="E19" s="5"/>
      <c r="F19" s="5"/>
      <c r="G19" s="5"/>
      <c r="H19" s="6"/>
      <c r="I19" s="7"/>
    </row>
    <row r="20" spans="2:13">
      <c r="B20" s="8" t="s">
        <v>38</v>
      </c>
      <c r="C20" s="8"/>
      <c r="D20" s="4"/>
      <c r="E20" s="5"/>
      <c r="F20" s="5"/>
      <c r="G20" s="5"/>
      <c r="H20" s="6"/>
      <c r="I20" s="9"/>
    </row>
    <row r="21" spans="2:13">
      <c r="B21" s="8" t="s">
        <v>39</v>
      </c>
      <c r="C21" s="8"/>
      <c r="D21" s="4"/>
      <c r="E21" s="5"/>
      <c r="F21" s="5"/>
      <c r="G21" s="5"/>
      <c r="H21" s="6"/>
      <c r="I21" s="7"/>
    </row>
    <row r="22" spans="2:13">
      <c r="B22" s="8" t="s">
        <v>40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41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42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43</v>
      </c>
      <c r="C25" s="8"/>
      <c r="D25" s="4"/>
      <c r="E25" s="5"/>
      <c r="F25" s="5"/>
      <c r="G25" s="5"/>
      <c r="H25" s="6"/>
      <c r="I25" s="7"/>
    </row>
    <row r="26" spans="2:13">
      <c r="B26" s="8" t="s">
        <v>44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22</v>
      </c>
      <c r="E27" s="5">
        <f>SUM(E3:E26)</f>
        <v>84677.539999999979</v>
      </c>
      <c r="F27" s="5"/>
      <c r="G27" s="5"/>
      <c r="H27" s="6"/>
      <c r="I27" s="7"/>
    </row>
    <row r="28" spans="2:13">
      <c r="D28" s="4" t="s">
        <v>23</v>
      </c>
      <c r="F28" s="1">
        <f>SUM(F7:F27)</f>
        <v>22381</v>
      </c>
      <c r="H28" s="1">
        <f>SUM(H7:H27)</f>
        <v>0</v>
      </c>
    </row>
    <row r="29" spans="2:13">
      <c r="D29" s="4" t="s">
        <v>24</v>
      </c>
      <c r="F29" s="1">
        <f>E27-F28</f>
        <v>62296.539999999979</v>
      </c>
    </row>
    <row r="30" spans="2:13">
      <c r="D30" s="16" t="s">
        <v>47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11">
      <c r="B3" s="4"/>
      <c r="C3" s="4"/>
      <c r="D3" s="4" t="s">
        <v>20</v>
      </c>
      <c r="E3" s="1">
        <f>'10月 '!F29</f>
        <v>62296.539999999979</v>
      </c>
      <c r="F3" s="5"/>
      <c r="G3" s="5"/>
      <c r="H3" s="6"/>
      <c r="I3" s="7"/>
    </row>
    <row r="4" spans="2:11">
      <c r="B4" s="4"/>
      <c r="C4" s="4"/>
      <c r="D4" s="4" t="s">
        <v>25</v>
      </c>
      <c r="E4" s="5"/>
      <c r="F4" s="5"/>
      <c r="G4" s="5"/>
      <c r="H4" s="6"/>
      <c r="I4" s="7"/>
    </row>
    <row r="5" spans="2:11">
      <c r="B5" s="8" t="s">
        <v>61</v>
      </c>
      <c r="C5" s="8" t="s">
        <v>79</v>
      </c>
      <c r="D5" s="4" t="s">
        <v>26</v>
      </c>
      <c r="E5" s="5"/>
      <c r="F5" s="5">
        <v>16304</v>
      </c>
      <c r="G5" s="5"/>
      <c r="H5" s="6"/>
      <c r="I5" s="7" t="s">
        <v>56</v>
      </c>
      <c r="K5" t="s">
        <v>80</v>
      </c>
    </row>
    <row r="6" spans="2:11">
      <c r="B6" s="8" t="s">
        <v>62</v>
      </c>
      <c r="C6" s="8" t="s">
        <v>79</v>
      </c>
      <c r="D6" s="4" t="s">
        <v>26</v>
      </c>
      <c r="E6" s="5"/>
      <c r="F6" s="5">
        <v>33194</v>
      </c>
      <c r="G6" s="5"/>
      <c r="H6" s="6"/>
      <c r="I6" s="7" t="s">
        <v>56</v>
      </c>
      <c r="K6" t="s">
        <v>81</v>
      </c>
    </row>
    <row r="7" spans="2:11">
      <c r="B7" s="8" t="s">
        <v>63</v>
      </c>
      <c r="C7" s="8" t="s">
        <v>82</v>
      </c>
      <c r="D7" s="4" t="s">
        <v>26</v>
      </c>
      <c r="E7" s="5"/>
      <c r="F7" s="5">
        <v>14260</v>
      </c>
      <c r="G7" s="5"/>
      <c r="H7" s="6"/>
      <c r="I7" s="15" t="s">
        <v>83</v>
      </c>
      <c r="K7" t="s">
        <v>84</v>
      </c>
    </row>
    <row r="8" spans="2:11">
      <c r="B8" s="8" t="s">
        <v>64</v>
      </c>
      <c r="C8" s="8" t="s">
        <v>131</v>
      </c>
      <c r="D8" s="4" t="s">
        <v>26</v>
      </c>
      <c r="E8" s="5"/>
      <c r="F8" s="5">
        <v>10846</v>
      </c>
      <c r="G8" s="5"/>
      <c r="H8" s="6"/>
      <c r="I8" s="7" t="s">
        <v>56</v>
      </c>
      <c r="K8" t="s">
        <v>164</v>
      </c>
    </row>
    <row r="9" spans="2:11">
      <c r="B9" s="8" t="s">
        <v>65</v>
      </c>
      <c r="C9" s="8" t="s">
        <v>165</v>
      </c>
      <c r="D9" s="4" t="s">
        <v>21</v>
      </c>
      <c r="E9" s="5"/>
      <c r="F9" s="5">
        <v>7430</v>
      </c>
      <c r="G9" s="5"/>
      <c r="H9" s="6"/>
      <c r="I9" s="7" t="s">
        <v>166</v>
      </c>
    </row>
    <row r="10" spans="2:11">
      <c r="B10" s="8" t="s">
        <v>66</v>
      </c>
      <c r="C10" s="8" t="s">
        <v>167</v>
      </c>
      <c r="D10" s="4" t="s">
        <v>26</v>
      </c>
      <c r="E10" s="5"/>
      <c r="F10" s="5">
        <v>2584</v>
      </c>
      <c r="G10" s="5"/>
      <c r="H10" s="6"/>
      <c r="I10" s="7" t="s">
        <v>56</v>
      </c>
      <c r="K10" t="s">
        <v>168</v>
      </c>
    </row>
    <row r="11" spans="2:11">
      <c r="B11" s="8" t="s">
        <v>67</v>
      </c>
      <c r="C11" s="8" t="s">
        <v>134</v>
      </c>
      <c r="D11" s="4" t="s">
        <v>25</v>
      </c>
      <c r="E11" s="5">
        <v>20000</v>
      </c>
      <c r="F11" s="5"/>
      <c r="G11" s="5"/>
      <c r="H11" s="6"/>
      <c r="I11" s="7"/>
    </row>
    <row r="12" spans="2:11">
      <c r="B12" s="8" t="s">
        <v>68</v>
      </c>
      <c r="C12" s="8" t="s">
        <v>134</v>
      </c>
      <c r="D12" s="4" t="s">
        <v>159</v>
      </c>
      <c r="E12" s="5"/>
      <c r="F12" s="5">
        <v>5328</v>
      </c>
      <c r="G12" s="5"/>
      <c r="H12" s="6"/>
      <c r="I12" s="7" t="s">
        <v>161</v>
      </c>
    </row>
    <row r="13" spans="2:11">
      <c r="B13" s="8" t="s">
        <v>69</v>
      </c>
      <c r="C13" s="8" t="s">
        <v>134</v>
      </c>
      <c r="D13" s="4" t="s">
        <v>160</v>
      </c>
      <c r="E13" s="5"/>
      <c r="F13" s="5">
        <v>3391</v>
      </c>
      <c r="G13" s="5"/>
      <c r="H13" s="6"/>
      <c r="I13" s="7" t="s">
        <v>162</v>
      </c>
    </row>
    <row r="14" spans="2:11">
      <c r="B14" s="8" t="s">
        <v>70</v>
      </c>
      <c r="C14" s="8" t="s">
        <v>169</v>
      </c>
      <c r="D14" s="4" t="s">
        <v>170</v>
      </c>
      <c r="E14" s="5"/>
      <c r="F14" s="5">
        <v>6300</v>
      </c>
      <c r="G14" s="5"/>
      <c r="H14" s="6"/>
      <c r="I14" s="15" t="s">
        <v>83</v>
      </c>
      <c r="K14" t="s">
        <v>171</v>
      </c>
    </row>
    <row r="15" spans="2:11">
      <c r="B15" s="8" t="s">
        <v>71</v>
      </c>
      <c r="C15" s="8" t="s">
        <v>169</v>
      </c>
      <c r="D15" s="4" t="s">
        <v>170</v>
      </c>
      <c r="E15" s="5"/>
      <c r="F15" s="5">
        <v>4800</v>
      </c>
      <c r="G15" s="5"/>
      <c r="H15" s="6"/>
      <c r="I15" s="15" t="s">
        <v>83</v>
      </c>
      <c r="K15" t="s">
        <v>171</v>
      </c>
    </row>
    <row r="16" spans="2:11">
      <c r="B16" s="8" t="s">
        <v>72</v>
      </c>
      <c r="C16" s="8" t="s">
        <v>169</v>
      </c>
      <c r="D16" s="4" t="s">
        <v>170</v>
      </c>
      <c r="E16" s="5"/>
      <c r="F16" s="5">
        <v>1600</v>
      </c>
      <c r="G16" s="5"/>
      <c r="H16" s="6"/>
      <c r="I16" s="15" t="s">
        <v>83</v>
      </c>
      <c r="K16" t="s">
        <v>171</v>
      </c>
    </row>
    <row r="17" spans="2:13">
      <c r="B17" s="8" t="s">
        <v>73</v>
      </c>
      <c r="C17" s="8" t="s">
        <v>172</v>
      </c>
      <c r="D17" s="4" t="s">
        <v>26</v>
      </c>
      <c r="E17" s="5"/>
      <c r="F17" s="5">
        <v>4420</v>
      </c>
      <c r="G17" s="5"/>
      <c r="H17" s="6"/>
      <c r="I17" s="7" t="s">
        <v>56</v>
      </c>
      <c r="K17" t="s">
        <v>173</v>
      </c>
    </row>
    <row r="18" spans="2:13">
      <c r="B18" s="8" t="s">
        <v>74</v>
      </c>
      <c r="C18" s="8" t="s">
        <v>172</v>
      </c>
      <c r="D18" s="4" t="s">
        <v>26</v>
      </c>
      <c r="E18" s="5"/>
      <c r="F18" s="5">
        <v>2160</v>
      </c>
      <c r="G18" s="5"/>
      <c r="H18" s="6"/>
      <c r="I18" s="7" t="s">
        <v>56</v>
      </c>
      <c r="K18" t="s">
        <v>174</v>
      </c>
      <c r="L18" s="10"/>
      <c r="M18" s="11"/>
    </row>
    <row r="19" spans="2:13">
      <c r="B19" s="8" t="s">
        <v>75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76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77</v>
      </c>
      <c r="C21" s="8"/>
      <c r="D21" s="4"/>
      <c r="E21" s="5"/>
      <c r="F21" s="5"/>
      <c r="G21" s="5"/>
      <c r="H21" s="6"/>
      <c r="I21" s="7"/>
    </row>
    <row r="22" spans="2:13">
      <c r="B22" s="8" t="s">
        <v>78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82296.539999999979</v>
      </c>
      <c r="F23" s="5"/>
      <c r="G23" s="5"/>
      <c r="H23" s="5"/>
      <c r="I23" s="7"/>
    </row>
    <row r="24" spans="2:13">
      <c r="D24" s="4" t="s">
        <v>23</v>
      </c>
      <c r="F24" s="1">
        <f>SUM(F5:F23)</f>
        <v>112617</v>
      </c>
      <c r="H24" s="1">
        <f>SUM(H5:H23)</f>
        <v>0</v>
      </c>
    </row>
    <row r="25" spans="2:13">
      <c r="D25" s="4" t="s">
        <v>24</v>
      </c>
      <c r="F25" s="1">
        <f>E23-F24</f>
        <v>-30320.460000000021</v>
      </c>
    </row>
    <row r="26" spans="2:13">
      <c r="D26" s="16" t="s">
        <v>47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3" sqref="F23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6" t="s">
        <v>19</v>
      </c>
      <c r="I2" s="7" t="s">
        <v>16</v>
      </c>
    </row>
    <row r="3" spans="2:9">
      <c r="B3" s="4"/>
      <c r="C3" s="4"/>
      <c r="D3" s="4" t="s">
        <v>20</v>
      </c>
      <c r="E3" s="1">
        <f>'11月'!F25</f>
        <v>-30320.460000000021</v>
      </c>
      <c r="F3" s="5"/>
      <c r="G3" s="5"/>
      <c r="H3" s="6"/>
      <c r="I3" s="7"/>
    </row>
    <row r="4" spans="2:9">
      <c r="B4" s="4"/>
      <c r="C4" s="4"/>
      <c r="D4" s="4" t="s">
        <v>25</v>
      </c>
      <c r="E4" s="5"/>
      <c r="F4" s="5"/>
      <c r="G4" s="5"/>
      <c r="H4" s="6"/>
      <c r="I4" s="7"/>
    </row>
    <row r="5" spans="2:9">
      <c r="B5" s="8" t="s">
        <v>181</v>
      </c>
      <c r="C5" s="8" t="s">
        <v>219</v>
      </c>
      <c r="D5" s="4" t="s">
        <v>220</v>
      </c>
      <c r="E5" s="5"/>
      <c r="F5" s="5">
        <v>712</v>
      </c>
      <c r="G5" s="5"/>
      <c r="H5" s="6"/>
      <c r="I5" s="7" t="s">
        <v>57</v>
      </c>
    </row>
    <row r="6" spans="2:9">
      <c r="B6" s="8" t="s">
        <v>182</v>
      </c>
      <c r="C6" s="8" t="s">
        <v>221</v>
      </c>
      <c r="D6" s="4" t="s">
        <v>26</v>
      </c>
      <c r="E6" s="5"/>
      <c r="F6" s="5">
        <v>7228</v>
      </c>
      <c r="G6" s="5"/>
      <c r="H6" s="6"/>
      <c r="I6" s="7" t="s">
        <v>56</v>
      </c>
    </row>
    <row r="7" spans="2:9">
      <c r="B7" s="8" t="s">
        <v>183</v>
      </c>
      <c r="C7" s="8" t="s">
        <v>222</v>
      </c>
      <c r="D7" s="4" t="s">
        <v>220</v>
      </c>
      <c r="E7" s="5"/>
      <c r="F7" s="5">
        <v>247</v>
      </c>
      <c r="G7" s="5"/>
      <c r="H7" s="6"/>
      <c r="I7" s="15" t="s">
        <v>223</v>
      </c>
    </row>
    <row r="8" spans="2:9">
      <c r="B8" s="8" t="s">
        <v>184</v>
      </c>
      <c r="C8" s="8" t="s">
        <v>224</v>
      </c>
      <c r="D8" s="4" t="s">
        <v>26</v>
      </c>
      <c r="E8" s="5"/>
      <c r="F8" s="5">
        <v>7988</v>
      </c>
      <c r="G8" s="5"/>
      <c r="H8" s="6"/>
      <c r="I8" s="7" t="s">
        <v>56</v>
      </c>
    </row>
    <row r="9" spans="2:9">
      <c r="B9" s="8" t="s">
        <v>185</v>
      </c>
      <c r="C9" s="8" t="s">
        <v>226</v>
      </c>
      <c r="D9" s="4" t="s">
        <v>225</v>
      </c>
      <c r="E9" s="5">
        <v>115000</v>
      </c>
      <c r="F9" s="5"/>
      <c r="G9" s="5"/>
      <c r="H9" s="6"/>
      <c r="I9" s="7"/>
    </row>
    <row r="10" spans="2:9">
      <c r="B10" s="8" t="s">
        <v>186</v>
      </c>
      <c r="C10" s="8" t="s">
        <v>226</v>
      </c>
      <c r="D10" s="4" t="s">
        <v>227</v>
      </c>
      <c r="E10" s="5"/>
      <c r="F10" s="5">
        <v>114380</v>
      </c>
      <c r="G10" s="5"/>
      <c r="H10" s="6"/>
      <c r="I10" s="7"/>
    </row>
    <row r="11" spans="2:9">
      <c r="B11" s="8" t="s">
        <v>187</v>
      </c>
      <c r="C11" s="8" t="s">
        <v>226</v>
      </c>
      <c r="D11" s="4" t="s">
        <v>253</v>
      </c>
      <c r="E11" s="5"/>
      <c r="F11" s="5">
        <v>3391</v>
      </c>
      <c r="G11" s="5"/>
      <c r="H11" s="6"/>
      <c r="I11" s="7" t="s">
        <v>161</v>
      </c>
    </row>
    <row r="12" spans="2:9">
      <c r="B12" s="8" t="s">
        <v>188</v>
      </c>
      <c r="C12" s="8" t="s">
        <v>247</v>
      </c>
      <c r="D12" s="4" t="s">
        <v>26</v>
      </c>
      <c r="E12" s="5"/>
      <c r="F12" s="5">
        <v>3398</v>
      </c>
      <c r="G12" s="5"/>
      <c r="H12" s="6"/>
      <c r="I12" s="7" t="s">
        <v>56</v>
      </c>
    </row>
    <row r="13" spans="2:9">
      <c r="B13" s="8" t="s">
        <v>189</v>
      </c>
      <c r="C13" s="8" t="s">
        <v>247</v>
      </c>
      <c r="D13" s="4" t="s">
        <v>26</v>
      </c>
      <c r="E13" s="5"/>
      <c r="F13" s="5">
        <v>6264</v>
      </c>
      <c r="G13" s="5"/>
      <c r="H13" s="6"/>
      <c r="I13" s="7" t="s">
        <v>56</v>
      </c>
    </row>
    <row r="14" spans="2:9">
      <c r="B14" s="8" t="s">
        <v>190</v>
      </c>
      <c r="C14" s="8" t="s">
        <v>252</v>
      </c>
      <c r="D14" s="4" t="s">
        <v>26</v>
      </c>
      <c r="E14" s="5"/>
      <c r="F14" s="5">
        <v>5342</v>
      </c>
      <c r="G14" s="5"/>
      <c r="H14" s="6"/>
      <c r="I14" s="7" t="s">
        <v>56</v>
      </c>
    </row>
    <row r="15" spans="2:9">
      <c r="B15" s="8" t="s">
        <v>191</v>
      </c>
      <c r="C15" s="8" t="s">
        <v>276</v>
      </c>
      <c r="D15" s="4" t="s">
        <v>26</v>
      </c>
      <c r="E15" s="5"/>
      <c r="F15" s="5">
        <v>9392</v>
      </c>
      <c r="G15" s="5"/>
      <c r="H15" s="6"/>
      <c r="I15" s="7" t="s">
        <v>56</v>
      </c>
    </row>
    <row r="16" spans="2:9">
      <c r="B16" s="8" t="s">
        <v>192</v>
      </c>
      <c r="C16" s="8" t="s">
        <v>293</v>
      </c>
      <c r="D16" s="4" t="s">
        <v>26</v>
      </c>
      <c r="E16" s="5"/>
      <c r="F16" s="5">
        <v>8146</v>
      </c>
      <c r="G16" s="5"/>
      <c r="H16" s="6"/>
      <c r="I16" s="7" t="s">
        <v>56</v>
      </c>
    </row>
    <row r="17" spans="2:13">
      <c r="B17" s="8" t="s">
        <v>193</v>
      </c>
      <c r="C17" s="8"/>
      <c r="D17" s="4"/>
      <c r="E17" s="5"/>
      <c r="F17" s="5"/>
      <c r="G17" s="5"/>
      <c r="H17" s="6"/>
      <c r="I17" s="7"/>
    </row>
    <row r="18" spans="2:13">
      <c r="B18" s="8" t="s">
        <v>194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195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196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197</v>
      </c>
      <c r="C21" s="8"/>
      <c r="D21" s="4"/>
      <c r="E21" s="5"/>
      <c r="F21" s="5"/>
      <c r="G21" s="5"/>
      <c r="H21" s="6"/>
      <c r="I21" s="7"/>
    </row>
    <row r="22" spans="2:13">
      <c r="B22" s="8" t="s">
        <v>198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22</v>
      </c>
      <c r="E23" s="5">
        <f>SUM(E3:E22)</f>
        <v>84679.539999999979</v>
      </c>
      <c r="F23" s="5"/>
      <c r="G23" s="5"/>
      <c r="H23" s="5"/>
      <c r="I23" s="7"/>
    </row>
    <row r="24" spans="2:13">
      <c r="D24" s="4" t="s">
        <v>23</v>
      </c>
      <c r="F24" s="1">
        <f>SUM(F5:F23)</f>
        <v>166488</v>
      </c>
      <c r="H24" s="1">
        <f>SUM(H5:H23)</f>
        <v>0</v>
      </c>
    </row>
    <row r="25" spans="2:13">
      <c r="D25" s="4" t="s">
        <v>24</v>
      </c>
      <c r="F25" s="1">
        <f>E23-F24</f>
        <v>-81808.460000000021</v>
      </c>
    </row>
    <row r="26" spans="2:13">
      <c r="D26" s="16" t="s">
        <v>47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X130"/>
  <sheetViews>
    <sheetView tabSelected="1" topLeftCell="K95" workbookViewId="0">
      <selection activeCell="R118" sqref="R118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</cols>
  <sheetData>
    <row r="2" spans="2:15">
      <c r="B2" s="4" t="s">
        <v>13</v>
      </c>
      <c r="C2" s="4"/>
      <c r="D2" s="4" t="s">
        <v>14</v>
      </c>
      <c r="E2" s="4" t="s">
        <v>17</v>
      </c>
      <c r="F2" s="5" t="s">
        <v>18</v>
      </c>
      <c r="G2" s="5" t="s">
        <v>15</v>
      </c>
      <c r="H2" s="5" t="s">
        <v>19</v>
      </c>
      <c r="I2" s="5" t="s">
        <v>113</v>
      </c>
      <c r="J2" s="7" t="s">
        <v>16</v>
      </c>
    </row>
    <row r="3" spans="2:15" hidden="1">
      <c r="B3" s="4"/>
      <c r="C3" s="4"/>
      <c r="D3" s="4" t="s">
        <v>20</v>
      </c>
      <c r="F3" s="5"/>
      <c r="G3" s="5"/>
      <c r="H3" s="5"/>
      <c r="I3" s="5"/>
      <c r="J3" s="7"/>
    </row>
    <row r="4" spans="2:15" hidden="1">
      <c r="B4" s="4"/>
      <c r="C4" s="4"/>
      <c r="D4" s="4" t="s">
        <v>25</v>
      </c>
      <c r="E4" s="5"/>
      <c r="F4" s="5"/>
      <c r="G4" s="5"/>
      <c r="H4" s="5"/>
      <c r="I4" s="5"/>
      <c r="J4" s="7"/>
    </row>
    <row r="5" spans="2:15" hidden="1">
      <c r="B5" s="8"/>
      <c r="C5" s="8" t="s">
        <v>85</v>
      </c>
      <c r="D5" s="4" t="s">
        <v>114</v>
      </c>
      <c r="E5" s="5">
        <v>973670</v>
      </c>
      <c r="F5" s="5"/>
      <c r="G5" s="5"/>
      <c r="H5" s="5"/>
      <c r="I5" s="5"/>
      <c r="J5" s="15" t="s">
        <v>105</v>
      </c>
    </row>
    <row r="6" spans="2:15" hidden="1">
      <c r="B6" s="8"/>
      <c r="C6" s="8" t="s">
        <v>86</v>
      </c>
      <c r="D6" s="4" t="s">
        <v>88</v>
      </c>
      <c r="E6" s="5"/>
      <c r="F6" s="5"/>
      <c r="G6" s="5"/>
      <c r="H6" s="5">
        <v>864000</v>
      </c>
      <c r="I6" s="5">
        <v>864000</v>
      </c>
      <c r="J6" s="7" t="s">
        <v>103</v>
      </c>
      <c r="L6" t="s">
        <v>89</v>
      </c>
      <c r="M6" t="s">
        <v>94</v>
      </c>
    </row>
    <row r="7" spans="2:15" hidden="1">
      <c r="B7" s="8"/>
      <c r="C7" s="8"/>
      <c r="D7" s="4"/>
      <c r="E7" s="5"/>
      <c r="F7" s="5"/>
      <c r="G7" s="5"/>
      <c r="H7" s="5"/>
      <c r="I7" s="5">
        <v>66470</v>
      </c>
      <c r="J7" s="7" t="s">
        <v>115</v>
      </c>
      <c r="L7" t="s">
        <v>89</v>
      </c>
    </row>
    <row r="8" spans="2:15" hidden="1">
      <c r="B8" s="8"/>
      <c r="C8" s="8" t="s">
        <v>93</v>
      </c>
      <c r="D8" s="4" t="s">
        <v>88</v>
      </c>
      <c r="E8" s="5"/>
      <c r="F8" s="5"/>
      <c r="G8" s="5"/>
      <c r="H8" s="5">
        <v>51840</v>
      </c>
      <c r="I8" s="5">
        <v>51840</v>
      </c>
      <c r="J8" s="7"/>
      <c r="L8" t="s">
        <v>92</v>
      </c>
      <c r="M8" t="s">
        <v>95</v>
      </c>
    </row>
    <row r="9" spans="2:15" hidden="1">
      <c r="B9" s="8"/>
      <c r="C9" s="8" t="s">
        <v>93</v>
      </c>
      <c r="D9" s="4" t="s">
        <v>88</v>
      </c>
      <c r="E9" s="5"/>
      <c r="F9" s="5"/>
      <c r="G9" s="5"/>
      <c r="H9" s="5">
        <v>134164</v>
      </c>
      <c r="I9" s="5">
        <v>134164</v>
      </c>
      <c r="J9" s="7"/>
      <c r="L9" t="s">
        <v>92</v>
      </c>
      <c r="M9" t="s">
        <v>96</v>
      </c>
    </row>
    <row r="10" spans="2:15" hidden="1">
      <c r="B10" s="8"/>
      <c r="C10" s="8" t="s">
        <v>156</v>
      </c>
      <c r="D10" s="4" t="s">
        <v>137</v>
      </c>
      <c r="E10" s="5"/>
      <c r="F10" s="5"/>
      <c r="G10" s="5"/>
      <c r="H10" s="5">
        <v>8640</v>
      </c>
      <c r="I10" s="5"/>
      <c r="J10" s="7" t="s">
        <v>140</v>
      </c>
    </row>
    <row r="11" spans="2:15" hidden="1">
      <c r="B11" s="8"/>
      <c r="C11" s="8" t="s">
        <v>90</v>
      </c>
      <c r="D11" s="4" t="s">
        <v>91</v>
      </c>
      <c r="E11" s="5"/>
      <c r="F11" s="5"/>
      <c r="G11" s="5"/>
      <c r="H11" s="5">
        <v>130070</v>
      </c>
      <c r="I11" s="5">
        <v>130070</v>
      </c>
      <c r="J11" s="7" t="s">
        <v>104</v>
      </c>
      <c r="L11" t="s">
        <v>92</v>
      </c>
    </row>
    <row r="12" spans="2:15" hidden="1">
      <c r="B12" s="8"/>
      <c r="C12" s="8" t="s">
        <v>87</v>
      </c>
      <c r="D12" s="4" t="s">
        <v>116</v>
      </c>
      <c r="E12" s="5">
        <v>322911</v>
      </c>
      <c r="F12" s="5"/>
      <c r="G12" s="5"/>
      <c r="H12" s="5"/>
      <c r="I12" s="5"/>
      <c r="J12" s="15" t="s">
        <v>105</v>
      </c>
      <c r="M12" t="s">
        <v>100</v>
      </c>
    </row>
    <row r="13" spans="2:15" hidden="1">
      <c r="B13" s="8"/>
      <c r="C13" s="8" t="s">
        <v>97</v>
      </c>
      <c r="D13" s="4" t="s">
        <v>117</v>
      </c>
      <c r="E13" s="5">
        <v>6060000</v>
      </c>
      <c r="F13" s="5"/>
      <c r="G13" s="5"/>
      <c r="H13" s="5"/>
      <c r="I13" s="5"/>
      <c r="J13" s="15" t="s">
        <v>105</v>
      </c>
      <c r="M13" t="s">
        <v>101</v>
      </c>
    </row>
    <row r="14" spans="2:15" hidden="1">
      <c r="B14" s="8"/>
      <c r="C14" s="8" t="s">
        <v>58</v>
      </c>
      <c r="D14" s="4" t="s">
        <v>88</v>
      </c>
      <c r="E14" s="5"/>
      <c r="F14" s="5"/>
      <c r="G14" s="5"/>
      <c r="H14" s="5">
        <v>5292000</v>
      </c>
      <c r="I14" s="5"/>
      <c r="J14" s="7" t="s">
        <v>103</v>
      </c>
      <c r="L14" t="s">
        <v>118</v>
      </c>
      <c r="M14" t="s">
        <v>102</v>
      </c>
      <c r="N14" t="s">
        <v>118</v>
      </c>
    </row>
    <row r="15" spans="2:15" hidden="1">
      <c r="B15" s="8"/>
      <c r="C15" s="8" t="s">
        <v>156</v>
      </c>
      <c r="D15" s="4" t="s">
        <v>88</v>
      </c>
      <c r="E15" s="5"/>
      <c r="F15" s="5"/>
      <c r="G15" s="5"/>
      <c r="H15" s="5">
        <v>19184</v>
      </c>
      <c r="I15" s="5">
        <v>90000</v>
      </c>
      <c r="J15" s="7" t="s">
        <v>111</v>
      </c>
      <c r="L15" t="s">
        <v>120</v>
      </c>
      <c r="M15" t="s">
        <v>106</v>
      </c>
      <c r="O15" t="s">
        <v>203</v>
      </c>
    </row>
    <row r="16" spans="2:15" hidden="1">
      <c r="B16" s="8"/>
      <c r="C16" s="8" t="s">
        <v>153</v>
      </c>
      <c r="D16" s="4" t="s">
        <v>137</v>
      </c>
      <c r="E16" s="5"/>
      <c r="F16" s="5"/>
      <c r="G16" s="5"/>
      <c r="H16" s="5">
        <v>6912</v>
      </c>
      <c r="I16" s="5"/>
      <c r="J16" s="7" t="s">
        <v>140</v>
      </c>
    </row>
    <row r="17" spans="2:15" hidden="1">
      <c r="B17" s="8"/>
      <c r="C17" s="8" t="s">
        <v>157</v>
      </c>
      <c r="D17" s="4" t="s">
        <v>88</v>
      </c>
      <c r="E17" s="5"/>
      <c r="F17" s="5"/>
      <c r="G17" s="5"/>
      <c r="H17" s="5">
        <v>153110</v>
      </c>
      <c r="I17" s="5">
        <v>320000</v>
      </c>
      <c r="J17" s="7" t="s">
        <v>111</v>
      </c>
      <c r="L17" t="s">
        <v>120</v>
      </c>
      <c r="M17" t="s">
        <v>107</v>
      </c>
      <c r="O17" t="s">
        <v>203</v>
      </c>
    </row>
    <row r="18" spans="2:15" hidden="1">
      <c r="B18" s="8"/>
      <c r="C18" s="8" t="s">
        <v>153</v>
      </c>
      <c r="D18" s="4" t="s">
        <v>137</v>
      </c>
      <c r="E18" s="5"/>
      <c r="F18" s="5"/>
      <c r="G18" s="5"/>
      <c r="H18" s="5">
        <v>6912</v>
      </c>
      <c r="I18" s="5"/>
      <c r="J18" s="7" t="s">
        <v>140</v>
      </c>
    </row>
    <row r="19" spans="2:15" hidden="1">
      <c r="B19" s="8"/>
      <c r="C19" s="19" t="s">
        <v>58</v>
      </c>
      <c r="D19" s="4" t="s">
        <v>88</v>
      </c>
      <c r="E19" s="5"/>
      <c r="F19" s="5"/>
      <c r="G19" s="5"/>
      <c r="H19" s="5">
        <v>53680</v>
      </c>
      <c r="I19" s="5">
        <v>150000</v>
      </c>
      <c r="J19" s="7" t="s">
        <v>110</v>
      </c>
      <c r="L19" t="s">
        <v>120</v>
      </c>
      <c r="M19" t="s">
        <v>108</v>
      </c>
    </row>
    <row r="20" spans="2:15" hidden="1">
      <c r="B20" s="8"/>
      <c r="C20" s="8" t="s">
        <v>153</v>
      </c>
      <c r="D20" s="4" t="s">
        <v>137</v>
      </c>
      <c r="E20" s="5"/>
      <c r="F20" s="5"/>
      <c r="G20" s="5"/>
      <c r="H20" s="5">
        <v>6912</v>
      </c>
      <c r="I20" s="5"/>
      <c r="J20" s="7" t="s">
        <v>140</v>
      </c>
    </row>
    <row r="21" spans="2:15" hidden="1">
      <c r="B21" s="8"/>
      <c r="C21" s="8" t="s">
        <v>112</v>
      </c>
      <c r="D21" s="4" t="s">
        <v>88</v>
      </c>
      <c r="E21" s="5"/>
      <c r="F21" s="5"/>
      <c r="G21" s="5"/>
      <c r="H21" s="5">
        <v>233280</v>
      </c>
      <c r="I21" s="5">
        <v>502000</v>
      </c>
      <c r="J21" s="7" t="s">
        <v>138</v>
      </c>
      <c r="L21" t="s">
        <v>120</v>
      </c>
      <c r="M21" t="s">
        <v>109</v>
      </c>
    </row>
    <row r="22" spans="2:15" hidden="1">
      <c r="B22" s="8" t="s">
        <v>228</v>
      </c>
      <c r="C22" s="8" t="s">
        <v>79</v>
      </c>
      <c r="D22" s="4" t="s">
        <v>125</v>
      </c>
      <c r="E22" s="5"/>
      <c r="F22" s="5"/>
      <c r="G22" s="5"/>
      <c r="H22" s="5">
        <v>14260</v>
      </c>
      <c r="I22" s="5" t="s">
        <v>135</v>
      </c>
      <c r="J22" s="7" t="s">
        <v>83</v>
      </c>
      <c r="L22" t="s">
        <v>120</v>
      </c>
    </row>
    <row r="23" spans="2:15" hidden="1">
      <c r="B23" s="8"/>
      <c r="C23" s="8" t="s">
        <v>98</v>
      </c>
      <c r="D23" s="4" t="s">
        <v>119</v>
      </c>
      <c r="E23" s="5">
        <v>1058000</v>
      </c>
      <c r="F23" s="5"/>
      <c r="G23" s="5"/>
      <c r="H23" s="5"/>
      <c r="I23" s="5"/>
      <c r="J23" s="15" t="s">
        <v>105</v>
      </c>
      <c r="M23" t="s">
        <v>121</v>
      </c>
    </row>
    <row r="24" spans="2:15" hidden="1">
      <c r="B24" s="8"/>
      <c r="C24" s="8"/>
      <c r="D24" s="4" t="s">
        <v>295</v>
      </c>
      <c r="E24" s="5"/>
      <c r="F24" s="5"/>
      <c r="G24" s="5"/>
      <c r="H24" s="5">
        <v>200000</v>
      </c>
      <c r="I24" s="5"/>
      <c r="J24" s="7"/>
      <c r="L24" t="s">
        <v>120</v>
      </c>
    </row>
    <row r="25" spans="2:15" hidden="1">
      <c r="B25" s="8"/>
      <c r="C25" s="8"/>
      <c r="D25" s="4" t="s">
        <v>136</v>
      </c>
      <c r="E25" s="5"/>
      <c r="F25" s="5"/>
      <c r="G25" s="5"/>
      <c r="H25" s="5">
        <v>172000</v>
      </c>
      <c r="I25" s="5"/>
      <c r="J25" s="7"/>
      <c r="L25" t="s">
        <v>120</v>
      </c>
    </row>
    <row r="26" spans="2:15" hidden="1">
      <c r="B26" s="8"/>
      <c r="C26" s="19" t="s">
        <v>126</v>
      </c>
      <c r="D26" s="4" t="s">
        <v>91</v>
      </c>
      <c r="E26" s="5"/>
      <c r="F26" s="5"/>
      <c r="G26" s="5"/>
      <c r="H26" s="5">
        <v>197550</v>
      </c>
      <c r="I26" s="5"/>
      <c r="J26" s="7" t="s">
        <v>104</v>
      </c>
      <c r="L26" t="s">
        <v>139</v>
      </c>
    </row>
    <row r="27" spans="2:15" hidden="1">
      <c r="B27" s="8"/>
      <c r="C27" s="8" t="s">
        <v>154</v>
      </c>
      <c r="D27" s="4" t="s">
        <v>88</v>
      </c>
      <c r="E27" s="5"/>
      <c r="F27" s="5"/>
      <c r="G27" s="5"/>
      <c r="H27" s="5">
        <v>13932</v>
      </c>
      <c r="I27" s="5"/>
      <c r="J27" s="7"/>
      <c r="L27" t="s">
        <v>139</v>
      </c>
      <c r="M27" t="s">
        <v>122</v>
      </c>
    </row>
    <row r="28" spans="2:15" hidden="1">
      <c r="B28" s="8"/>
      <c r="C28" s="8" t="s">
        <v>155</v>
      </c>
      <c r="D28" s="4" t="s">
        <v>137</v>
      </c>
      <c r="E28" s="5"/>
      <c r="F28" s="5"/>
      <c r="G28" s="5"/>
      <c r="H28" s="5">
        <v>6912</v>
      </c>
      <c r="I28" s="5"/>
      <c r="J28" s="7" t="s">
        <v>140</v>
      </c>
    </row>
    <row r="29" spans="2:15" hidden="1">
      <c r="B29" s="8"/>
      <c r="C29" s="8" t="s">
        <v>158</v>
      </c>
      <c r="D29" s="4" t="s">
        <v>88</v>
      </c>
      <c r="E29" s="5"/>
      <c r="F29" s="5"/>
      <c r="G29" s="5"/>
      <c r="H29" s="5">
        <v>17500</v>
      </c>
      <c r="I29" s="5"/>
      <c r="J29" s="7"/>
      <c r="L29" t="s">
        <v>139</v>
      </c>
      <c r="M29" t="s">
        <v>123</v>
      </c>
      <c r="O29" t="s">
        <v>203</v>
      </c>
    </row>
    <row r="30" spans="2:15" hidden="1">
      <c r="B30" s="8"/>
      <c r="C30" s="8" t="s">
        <v>155</v>
      </c>
      <c r="D30" s="4" t="s">
        <v>137</v>
      </c>
      <c r="E30" s="5"/>
      <c r="F30" s="5"/>
      <c r="G30" s="5"/>
      <c r="H30" s="5">
        <v>6912</v>
      </c>
      <c r="I30" s="5"/>
      <c r="J30" s="7" t="s">
        <v>140</v>
      </c>
    </row>
    <row r="31" spans="2:15" hidden="1">
      <c r="B31" s="8"/>
      <c r="C31" s="8" t="s">
        <v>163</v>
      </c>
      <c r="D31" s="4" t="s">
        <v>124</v>
      </c>
      <c r="E31" s="5"/>
      <c r="F31" s="5"/>
      <c r="G31" s="5"/>
      <c r="H31" s="5">
        <v>1131</v>
      </c>
      <c r="I31" s="5" t="s">
        <v>135</v>
      </c>
      <c r="J31" s="7"/>
      <c r="L31" t="s">
        <v>139</v>
      </c>
    </row>
    <row r="32" spans="2:15" hidden="1">
      <c r="B32" s="8"/>
      <c r="C32" s="8" t="s">
        <v>99</v>
      </c>
      <c r="D32" s="4" t="s">
        <v>129</v>
      </c>
      <c r="E32" s="5">
        <v>946000</v>
      </c>
      <c r="F32" s="5"/>
      <c r="G32" s="5"/>
      <c r="H32" s="5"/>
      <c r="I32" s="5"/>
      <c r="J32" s="15" t="s">
        <v>105</v>
      </c>
      <c r="M32" s="11" t="s">
        <v>130</v>
      </c>
    </row>
    <row r="33" spans="2:14" hidden="1">
      <c r="B33" s="8"/>
      <c r="C33" s="8" t="s">
        <v>131</v>
      </c>
      <c r="D33" s="4" t="s">
        <v>88</v>
      </c>
      <c r="E33" s="5"/>
      <c r="F33" s="5"/>
      <c r="G33" s="5"/>
      <c r="H33" s="5">
        <v>521982</v>
      </c>
      <c r="I33" s="5"/>
      <c r="J33" s="7"/>
      <c r="L33" t="s">
        <v>133</v>
      </c>
      <c r="M33" t="s">
        <v>127</v>
      </c>
    </row>
    <row r="34" spans="2:14" hidden="1">
      <c r="B34" s="8"/>
      <c r="C34" s="8" t="s">
        <v>155</v>
      </c>
      <c r="D34" s="4" t="s">
        <v>137</v>
      </c>
      <c r="E34" s="5"/>
      <c r="F34" s="5"/>
      <c r="G34" s="5"/>
      <c r="H34" s="5">
        <v>6912</v>
      </c>
      <c r="I34" s="5"/>
      <c r="J34" s="7" t="s">
        <v>140</v>
      </c>
    </row>
    <row r="35" spans="2:14" hidden="1">
      <c r="B35" s="8"/>
      <c r="C35" s="8"/>
      <c r="D35" s="4" t="s">
        <v>295</v>
      </c>
      <c r="E35" s="5"/>
      <c r="F35" s="5"/>
      <c r="G35" s="5"/>
      <c r="H35" s="5">
        <v>200000</v>
      </c>
      <c r="I35" s="5"/>
      <c r="J35" s="7"/>
      <c r="L35" t="s">
        <v>133</v>
      </c>
    </row>
    <row r="36" spans="2:14" hidden="1">
      <c r="B36" s="8"/>
      <c r="C36" s="8" t="s">
        <v>131</v>
      </c>
      <c r="D36" s="4" t="s">
        <v>88</v>
      </c>
      <c r="E36" s="5"/>
      <c r="F36" s="5"/>
      <c r="G36" s="5"/>
      <c r="H36" s="5">
        <v>159840</v>
      </c>
      <c r="I36" s="5" t="s">
        <v>135</v>
      </c>
      <c r="J36" s="7" t="s">
        <v>236</v>
      </c>
      <c r="L36" t="s">
        <v>204</v>
      </c>
      <c r="M36" t="s">
        <v>128</v>
      </c>
    </row>
    <row r="37" spans="2:14" hidden="1">
      <c r="B37" s="8"/>
      <c r="C37" s="8" t="s">
        <v>155</v>
      </c>
      <c r="D37" s="4" t="s">
        <v>137</v>
      </c>
      <c r="E37" s="5"/>
      <c r="F37" s="5"/>
      <c r="G37" s="5"/>
      <c r="H37" s="5">
        <v>6912</v>
      </c>
      <c r="I37" s="5"/>
      <c r="J37" s="7" t="s">
        <v>140</v>
      </c>
    </row>
    <row r="38" spans="2:14" hidden="1">
      <c r="B38" s="8"/>
      <c r="C38" s="8"/>
      <c r="D38" s="4" t="s">
        <v>124</v>
      </c>
      <c r="E38" s="5"/>
      <c r="F38" s="5"/>
      <c r="G38" s="5"/>
      <c r="H38" s="5">
        <v>0</v>
      </c>
      <c r="I38" s="5" t="s">
        <v>135</v>
      </c>
      <c r="J38" s="7"/>
      <c r="L38" t="s">
        <v>204</v>
      </c>
    </row>
    <row r="39" spans="2:14" hidden="1">
      <c r="B39" s="8"/>
      <c r="C39" s="8" t="s">
        <v>267</v>
      </c>
      <c r="D39" s="4" t="s">
        <v>141</v>
      </c>
      <c r="E39" s="5"/>
      <c r="F39" s="5"/>
      <c r="G39" s="5"/>
      <c r="H39" s="5">
        <v>144320</v>
      </c>
      <c r="I39" s="5"/>
      <c r="J39" s="7" t="s">
        <v>104</v>
      </c>
      <c r="L39" t="s">
        <v>204</v>
      </c>
      <c r="M39" s="10"/>
      <c r="N39" s="11"/>
    </row>
    <row r="40" spans="2:14" hidden="1">
      <c r="B40" s="8"/>
      <c r="C40" s="8" t="s">
        <v>205</v>
      </c>
      <c r="D40" s="4" t="s">
        <v>132</v>
      </c>
      <c r="E40" s="5">
        <v>1175000</v>
      </c>
      <c r="F40" s="5"/>
      <c r="G40" s="5"/>
      <c r="H40" s="5"/>
      <c r="I40" s="5"/>
      <c r="J40" s="20" t="s">
        <v>206</v>
      </c>
      <c r="N40" t="s">
        <v>207</v>
      </c>
    </row>
    <row r="41" spans="2:14" hidden="1">
      <c r="B41" s="8"/>
      <c r="C41" s="8" t="s">
        <v>232</v>
      </c>
      <c r="D41" s="4" t="s">
        <v>88</v>
      </c>
      <c r="E41" s="5"/>
      <c r="F41" s="5"/>
      <c r="G41" s="5"/>
      <c r="H41" s="5">
        <v>384480</v>
      </c>
      <c r="I41" s="5"/>
      <c r="J41" s="20" t="s">
        <v>237</v>
      </c>
      <c r="L41" t="s">
        <v>139</v>
      </c>
      <c r="M41" s="21" t="s">
        <v>145</v>
      </c>
    </row>
    <row r="42" spans="2:14" hidden="1">
      <c r="B42" s="8"/>
      <c r="C42" s="8"/>
      <c r="D42" s="4" t="s">
        <v>208</v>
      </c>
      <c r="E42" s="5">
        <v>540000</v>
      </c>
      <c r="F42" s="5"/>
      <c r="G42" s="5"/>
      <c r="H42" s="5"/>
      <c r="I42" s="5"/>
      <c r="J42" s="20" t="s">
        <v>209</v>
      </c>
    </row>
    <row r="43" spans="2:14" hidden="1">
      <c r="B43" s="8"/>
      <c r="C43" s="8"/>
      <c r="D43" s="4" t="s">
        <v>296</v>
      </c>
      <c r="E43" s="5"/>
      <c r="F43" s="5"/>
      <c r="G43" s="5"/>
      <c r="H43" s="5">
        <v>200000</v>
      </c>
      <c r="I43" s="5"/>
      <c r="J43" s="7"/>
      <c r="L43" t="s">
        <v>144</v>
      </c>
      <c r="N43" s="12"/>
    </row>
    <row r="44" spans="2:14" hidden="1">
      <c r="B44" s="8"/>
      <c r="C44" s="8" t="s">
        <v>233</v>
      </c>
      <c r="D44" s="4" t="s">
        <v>210</v>
      </c>
      <c r="E44" s="5"/>
      <c r="F44" s="5"/>
      <c r="G44" s="5"/>
      <c r="H44" s="5">
        <v>104920</v>
      </c>
      <c r="I44" s="5"/>
      <c r="J44" s="7" t="s">
        <v>104</v>
      </c>
      <c r="L44" t="s">
        <v>146</v>
      </c>
      <c r="M44" t="s">
        <v>211</v>
      </c>
      <c r="N44" s="12"/>
    </row>
    <row r="45" spans="2:14" hidden="1">
      <c r="B45" s="8" t="s">
        <v>230</v>
      </c>
      <c r="C45" s="8" t="s">
        <v>134</v>
      </c>
      <c r="D45" s="4" t="s">
        <v>125</v>
      </c>
      <c r="E45" s="5"/>
      <c r="F45" s="5"/>
      <c r="G45" s="5"/>
      <c r="H45" s="5">
        <v>12700</v>
      </c>
      <c r="I45" s="5"/>
      <c r="J45" s="7" t="s">
        <v>229</v>
      </c>
      <c r="L45" t="s">
        <v>212</v>
      </c>
      <c r="M45" t="s">
        <v>213</v>
      </c>
      <c r="N45" s="12"/>
    </row>
    <row r="46" spans="2:14" hidden="1">
      <c r="B46" s="8"/>
      <c r="C46" s="8"/>
      <c r="D46" s="4" t="s">
        <v>296</v>
      </c>
      <c r="E46" s="5"/>
      <c r="F46" s="5"/>
      <c r="G46" s="5"/>
      <c r="H46" s="5">
        <v>200000</v>
      </c>
      <c r="I46" s="5"/>
      <c r="J46" s="7"/>
      <c r="L46" t="s">
        <v>212</v>
      </c>
      <c r="N46" s="11"/>
    </row>
    <row r="47" spans="2:14" hidden="1">
      <c r="B47" s="8"/>
      <c r="C47" s="8"/>
      <c r="D47" s="4" t="s">
        <v>136</v>
      </c>
      <c r="E47" s="5"/>
      <c r="F47" s="5"/>
      <c r="G47" s="5"/>
      <c r="H47" s="5">
        <v>170000</v>
      </c>
      <c r="I47" s="5"/>
      <c r="J47" s="7"/>
      <c r="L47" t="s">
        <v>214</v>
      </c>
    </row>
    <row r="48" spans="2:14" hidden="1">
      <c r="B48" s="8"/>
      <c r="C48" s="8" t="s">
        <v>231</v>
      </c>
      <c r="D48" s="4" t="s">
        <v>215</v>
      </c>
      <c r="E48" s="5"/>
      <c r="F48" s="5"/>
      <c r="G48" s="5"/>
      <c r="H48" s="5">
        <v>323460</v>
      </c>
      <c r="I48" s="5"/>
      <c r="J48" s="7" t="s">
        <v>235</v>
      </c>
      <c r="L48" t="s">
        <v>212</v>
      </c>
      <c r="M48" t="s">
        <v>216</v>
      </c>
    </row>
    <row r="49" spans="2:15" hidden="1">
      <c r="B49" s="8"/>
      <c r="C49" s="8" t="s">
        <v>231</v>
      </c>
      <c r="D49" s="4" t="s">
        <v>215</v>
      </c>
      <c r="E49" s="5"/>
      <c r="F49" s="5"/>
      <c r="G49" s="5"/>
      <c r="H49" s="5">
        <v>304560</v>
      </c>
      <c r="I49" s="5"/>
      <c r="J49" s="7" t="s">
        <v>234</v>
      </c>
      <c r="L49" t="s">
        <v>212</v>
      </c>
      <c r="M49" t="s">
        <v>217</v>
      </c>
    </row>
    <row r="50" spans="2:15" hidden="1">
      <c r="B50" s="8"/>
      <c r="C50" s="8" t="s">
        <v>233</v>
      </c>
      <c r="D50" s="4" t="s">
        <v>91</v>
      </c>
      <c r="E50" s="5"/>
      <c r="F50" s="5"/>
      <c r="G50" s="5"/>
      <c r="H50" s="5">
        <v>104920</v>
      </c>
      <c r="I50" s="5"/>
      <c r="J50" s="7" t="s">
        <v>104</v>
      </c>
    </row>
    <row r="51" spans="2:15" hidden="1">
      <c r="B51" s="8"/>
      <c r="C51" s="8"/>
      <c r="D51" s="4" t="s">
        <v>142</v>
      </c>
      <c r="E51" s="5">
        <v>1125000</v>
      </c>
      <c r="F51" s="5"/>
      <c r="G51" s="5"/>
      <c r="H51" s="5"/>
      <c r="I51" s="5"/>
      <c r="J51" s="20" t="s">
        <v>218</v>
      </c>
    </row>
    <row r="52" spans="2:15" hidden="1">
      <c r="B52" s="8"/>
      <c r="C52" s="8" t="s">
        <v>226</v>
      </c>
      <c r="D52" s="4" t="s">
        <v>137</v>
      </c>
      <c r="E52" s="5"/>
      <c r="F52" s="5"/>
      <c r="G52" s="5"/>
      <c r="H52" s="5">
        <v>20784</v>
      </c>
      <c r="I52" s="5"/>
      <c r="J52" s="7" t="s">
        <v>140</v>
      </c>
    </row>
    <row r="53" spans="2:15" hidden="1">
      <c r="B53" s="8"/>
      <c r="C53" s="8"/>
      <c r="D53" s="4" t="s">
        <v>215</v>
      </c>
      <c r="E53" s="5"/>
      <c r="F53" s="5"/>
      <c r="G53" s="5"/>
      <c r="H53" s="5">
        <v>273132</v>
      </c>
      <c r="I53" s="5"/>
      <c r="J53" s="20"/>
      <c r="L53" t="s">
        <v>239</v>
      </c>
      <c r="M53" t="s">
        <v>238</v>
      </c>
    </row>
    <row r="54" spans="2:15" hidden="1">
      <c r="B54" s="8"/>
      <c r="C54" s="8"/>
      <c r="D54" s="4" t="s">
        <v>215</v>
      </c>
      <c r="E54" s="5"/>
      <c r="F54" s="5"/>
      <c r="G54" s="5"/>
      <c r="H54" s="5">
        <v>168240</v>
      </c>
      <c r="I54" s="5"/>
      <c r="J54" s="20"/>
      <c r="L54" t="s">
        <v>239</v>
      </c>
      <c r="M54" t="s">
        <v>240</v>
      </c>
    </row>
    <row r="55" spans="2:15" hidden="1">
      <c r="B55" s="8"/>
      <c r="C55" s="8"/>
      <c r="D55" s="4" t="s">
        <v>215</v>
      </c>
      <c r="E55" s="5"/>
      <c r="F55" s="5"/>
      <c r="G55" s="5"/>
      <c r="H55" s="5">
        <v>6839</v>
      </c>
      <c r="I55" s="5"/>
      <c r="J55" s="20"/>
      <c r="L55" t="s">
        <v>239</v>
      </c>
      <c r="M55" t="s">
        <v>242</v>
      </c>
    </row>
    <row r="56" spans="2:15" hidden="1">
      <c r="B56" s="8"/>
      <c r="C56" s="8"/>
      <c r="D56" s="4" t="s">
        <v>243</v>
      </c>
      <c r="E56" s="5"/>
      <c r="F56" s="5"/>
      <c r="G56" s="5"/>
      <c r="H56" s="5">
        <v>120000</v>
      </c>
      <c r="I56" s="5"/>
      <c r="J56" s="7" t="s">
        <v>104</v>
      </c>
      <c r="L56" t="s">
        <v>250</v>
      </c>
    </row>
    <row r="57" spans="2:15" hidden="1">
      <c r="B57" s="8"/>
      <c r="C57" s="8"/>
      <c r="D57" s="4" t="s">
        <v>137</v>
      </c>
      <c r="E57" s="5"/>
      <c r="F57" s="5"/>
      <c r="G57" s="5"/>
      <c r="H57" s="5">
        <v>20784</v>
      </c>
      <c r="I57" s="5"/>
      <c r="J57" s="7" t="s">
        <v>140</v>
      </c>
    </row>
    <row r="58" spans="2:15" hidden="1">
      <c r="B58" s="8"/>
      <c r="C58" s="8"/>
      <c r="D58" s="4" t="s">
        <v>244</v>
      </c>
      <c r="E58" s="5">
        <v>665000</v>
      </c>
      <c r="F58" s="5"/>
      <c r="G58" s="5"/>
      <c r="H58" s="5"/>
      <c r="I58" s="5"/>
      <c r="J58" s="20"/>
      <c r="N58" t="s">
        <v>300</v>
      </c>
      <c r="O58" s="1">
        <v>120000</v>
      </c>
    </row>
    <row r="59" spans="2:15" hidden="1">
      <c r="B59" s="8"/>
      <c r="C59" s="8"/>
      <c r="D59" s="4" t="s">
        <v>215</v>
      </c>
      <c r="E59" s="5"/>
      <c r="F59" s="5"/>
      <c r="G59" s="5"/>
      <c r="H59" s="5">
        <v>131670</v>
      </c>
      <c r="I59" s="5"/>
      <c r="J59" s="20"/>
      <c r="L59" t="s">
        <v>262</v>
      </c>
      <c r="M59" t="s">
        <v>241</v>
      </c>
    </row>
    <row r="60" spans="2:15" hidden="1">
      <c r="B60" s="8"/>
      <c r="C60" s="8"/>
      <c r="D60" s="4" t="s">
        <v>248</v>
      </c>
      <c r="E60" s="5">
        <v>190000</v>
      </c>
      <c r="F60" s="5"/>
      <c r="G60" s="5"/>
      <c r="H60" s="5"/>
      <c r="I60" s="5"/>
      <c r="J60" s="20"/>
      <c r="O60" s="1">
        <v>40000</v>
      </c>
    </row>
    <row r="61" spans="2:15" hidden="1">
      <c r="B61" s="8"/>
      <c r="C61" s="8"/>
      <c r="D61" s="4"/>
      <c r="E61" s="5">
        <v>172000</v>
      </c>
      <c r="F61" s="5"/>
      <c r="G61" s="5"/>
      <c r="H61" s="5"/>
      <c r="I61" s="5"/>
      <c r="J61" s="20"/>
      <c r="M61" t="s">
        <v>302</v>
      </c>
      <c r="O61" s="1"/>
    </row>
    <row r="62" spans="2:15" hidden="1">
      <c r="B62" s="8"/>
      <c r="C62" s="8"/>
      <c r="D62" s="4" t="s">
        <v>294</v>
      </c>
      <c r="E62" s="5"/>
      <c r="F62" s="5"/>
      <c r="G62" s="5"/>
      <c r="H62" s="5">
        <v>500000</v>
      </c>
      <c r="I62" s="5"/>
      <c r="J62" s="20"/>
    </row>
    <row r="63" spans="2:15" hidden="1">
      <c r="B63" s="8"/>
      <c r="C63" s="8"/>
      <c r="D63" s="4" t="s">
        <v>251</v>
      </c>
      <c r="E63" s="5"/>
      <c r="F63" s="5"/>
      <c r="G63" s="5"/>
      <c r="H63" s="5">
        <v>114380</v>
      </c>
      <c r="I63" s="5"/>
      <c r="J63" s="20"/>
    </row>
    <row r="64" spans="2:15">
      <c r="B64" s="8"/>
      <c r="C64" s="8"/>
      <c r="D64" s="4"/>
      <c r="E64" s="5"/>
      <c r="F64" s="5"/>
      <c r="G64" s="5"/>
      <c r="H64" s="5"/>
      <c r="I64" s="5"/>
      <c r="J64" s="20"/>
    </row>
    <row r="65" spans="2:19">
      <c r="B65" s="8"/>
      <c r="C65" s="8"/>
      <c r="D65" s="4" t="s">
        <v>342</v>
      </c>
      <c r="E65" s="3">
        <f>F66-J66</f>
        <v>1435845</v>
      </c>
      <c r="F65" s="5"/>
      <c r="G65" s="5"/>
      <c r="H65" s="5"/>
      <c r="I65" s="5"/>
      <c r="J65" s="20"/>
    </row>
    <row r="66" spans="2:19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</row>
    <row r="67" spans="2:19">
      <c r="B67" s="8"/>
      <c r="C67" s="8" t="s">
        <v>355</v>
      </c>
      <c r="D67" s="4" t="s">
        <v>343</v>
      </c>
      <c r="E67" s="5"/>
      <c r="F67" s="5"/>
      <c r="G67" s="5"/>
      <c r="H67" s="5">
        <v>32400</v>
      </c>
      <c r="I67" s="5"/>
      <c r="J67" s="5"/>
      <c r="L67" t="s">
        <v>344</v>
      </c>
    </row>
    <row r="68" spans="2:19">
      <c r="B68" s="8"/>
      <c r="C68" s="8" t="s">
        <v>354</v>
      </c>
      <c r="D68" s="4" t="s">
        <v>353</v>
      </c>
      <c r="E68" s="5"/>
      <c r="F68" s="5"/>
      <c r="G68" s="5"/>
      <c r="H68" s="5">
        <v>50000</v>
      </c>
      <c r="I68" s="5"/>
      <c r="J68" s="20"/>
      <c r="L68" t="s">
        <v>273</v>
      </c>
    </row>
    <row r="69" spans="2:19">
      <c r="B69" s="8"/>
      <c r="C69" s="8" t="s">
        <v>346</v>
      </c>
      <c r="D69" s="4" t="s">
        <v>249</v>
      </c>
      <c r="E69" s="5"/>
      <c r="F69" s="5"/>
      <c r="G69" s="5"/>
      <c r="H69" s="5">
        <v>6879600</v>
      </c>
      <c r="I69" s="5"/>
      <c r="J69" s="20" t="s">
        <v>275</v>
      </c>
    </row>
    <row r="70" spans="2:19">
      <c r="B70" s="8"/>
      <c r="C70" s="8" t="s">
        <v>346</v>
      </c>
      <c r="D70" s="4" t="s">
        <v>255</v>
      </c>
      <c r="E70" s="25">
        <v>7898138</v>
      </c>
      <c r="F70" s="5"/>
      <c r="G70" s="5"/>
      <c r="H70" s="5"/>
      <c r="I70" s="5"/>
      <c r="J70" s="20"/>
      <c r="M70" t="s">
        <v>301</v>
      </c>
      <c r="P70" t="s">
        <v>258</v>
      </c>
      <c r="Q70" t="s">
        <v>259</v>
      </c>
      <c r="R70" t="s">
        <v>260</v>
      </c>
    </row>
    <row r="71" spans="2:19">
      <c r="B71" s="8"/>
      <c r="C71" s="8" t="s">
        <v>352</v>
      </c>
      <c r="D71" s="4" t="s">
        <v>351</v>
      </c>
      <c r="E71" s="5"/>
      <c r="F71" s="5"/>
      <c r="G71" s="5"/>
      <c r="H71" s="5">
        <v>283222</v>
      </c>
      <c r="I71" s="5"/>
      <c r="J71" s="20"/>
    </row>
    <row r="72" spans="2:19">
      <c r="B72" s="8"/>
      <c r="C72" s="8"/>
      <c r="D72" s="4" t="s">
        <v>306</v>
      </c>
      <c r="E72" s="5"/>
      <c r="F72" s="5"/>
      <c r="G72" s="5"/>
      <c r="H72" s="5">
        <v>200000</v>
      </c>
      <c r="I72" s="5"/>
      <c r="J72" s="5">
        <v>200000</v>
      </c>
      <c r="L72" t="s">
        <v>272</v>
      </c>
      <c r="N72" t="s">
        <v>257</v>
      </c>
      <c r="P72">
        <v>3</v>
      </c>
      <c r="R72">
        <v>15</v>
      </c>
    </row>
    <row r="73" spans="2:19">
      <c r="B73" s="8"/>
      <c r="C73" s="8"/>
      <c r="D73" s="4" t="s">
        <v>306</v>
      </c>
      <c r="E73" s="5"/>
      <c r="F73" s="5"/>
      <c r="G73" s="5"/>
      <c r="H73" s="5">
        <v>200000</v>
      </c>
      <c r="I73" s="5"/>
      <c r="J73" s="5">
        <v>200000</v>
      </c>
      <c r="L73" t="s">
        <v>272</v>
      </c>
      <c r="N73" t="s">
        <v>256</v>
      </c>
      <c r="P73">
        <v>24</v>
      </c>
      <c r="Q73">
        <v>25</v>
      </c>
      <c r="R73">
        <v>80</v>
      </c>
    </row>
    <row r="74" spans="2:19">
      <c r="B74" s="8"/>
      <c r="C74" s="8"/>
      <c r="D74" s="4" t="s">
        <v>307</v>
      </c>
      <c r="E74" s="5"/>
      <c r="F74" s="5"/>
      <c r="G74" s="5"/>
      <c r="H74" s="5">
        <v>170000</v>
      </c>
      <c r="I74" s="5"/>
      <c r="J74" s="20"/>
      <c r="L74" t="s">
        <v>262</v>
      </c>
      <c r="N74" t="s">
        <v>263</v>
      </c>
      <c r="P74">
        <v>80</v>
      </c>
      <c r="R74">
        <v>100</v>
      </c>
      <c r="S74" t="s">
        <v>265</v>
      </c>
    </row>
    <row r="75" spans="2:19">
      <c r="B75" s="8"/>
      <c r="C75" s="8"/>
      <c r="D75" s="4"/>
      <c r="E75" s="5"/>
      <c r="F75" s="5"/>
      <c r="G75" s="5"/>
      <c r="H75" s="5"/>
      <c r="I75" s="5"/>
      <c r="J75" s="20"/>
      <c r="N75" t="s">
        <v>264</v>
      </c>
      <c r="P75">
        <v>350</v>
      </c>
      <c r="Q75">
        <v>25</v>
      </c>
      <c r="R75">
        <v>400</v>
      </c>
      <c r="S75" t="s">
        <v>266</v>
      </c>
    </row>
    <row r="76" spans="2:19">
      <c r="B76" s="8"/>
      <c r="C76" s="8" t="s">
        <v>345</v>
      </c>
      <c r="D76" s="4" t="s">
        <v>261</v>
      </c>
      <c r="E76" s="5"/>
      <c r="F76" s="5"/>
      <c r="G76" s="5"/>
      <c r="H76" s="5">
        <v>485800</v>
      </c>
      <c r="I76" s="5"/>
      <c r="J76" s="5">
        <v>485800</v>
      </c>
      <c r="L76" t="s">
        <v>272</v>
      </c>
    </row>
    <row r="77" spans="2:19">
      <c r="B77" s="8"/>
      <c r="C77" s="8" t="s">
        <v>345</v>
      </c>
      <c r="D77" s="4" t="s">
        <v>297</v>
      </c>
      <c r="E77" s="5"/>
      <c r="F77" s="5"/>
      <c r="G77" s="5"/>
      <c r="H77" s="5">
        <v>59000</v>
      </c>
      <c r="I77" s="5"/>
      <c r="J77" s="5">
        <v>59000</v>
      </c>
      <c r="L77" t="s">
        <v>272</v>
      </c>
    </row>
    <row r="78" spans="2:19">
      <c r="B78" s="8"/>
      <c r="C78" s="8" t="s">
        <v>356</v>
      </c>
      <c r="D78" s="4" t="s">
        <v>305</v>
      </c>
      <c r="E78" s="5"/>
      <c r="F78" s="5"/>
      <c r="G78" s="5"/>
      <c r="H78" s="5">
        <v>170903</v>
      </c>
      <c r="I78" s="5"/>
      <c r="J78" s="5"/>
    </row>
    <row r="79" spans="2:19">
      <c r="B79" s="8"/>
      <c r="C79" s="8" t="s">
        <v>346</v>
      </c>
      <c r="D79" s="4" t="s">
        <v>269</v>
      </c>
      <c r="E79" s="25">
        <v>1688806</v>
      </c>
      <c r="F79" s="5"/>
      <c r="G79" s="5"/>
      <c r="H79" s="5"/>
      <c r="I79" s="5"/>
      <c r="J79" s="20"/>
      <c r="N79" t="s">
        <v>299</v>
      </c>
      <c r="O79" s="26">
        <v>100000</v>
      </c>
    </row>
    <row r="80" spans="2:19">
      <c r="B80" s="8"/>
      <c r="C80" s="8" t="s">
        <v>346</v>
      </c>
      <c r="D80" s="4" t="s">
        <v>270</v>
      </c>
      <c r="E80" s="25">
        <v>954956</v>
      </c>
      <c r="F80" s="5"/>
      <c r="G80" s="5"/>
      <c r="H80" s="5"/>
      <c r="I80" s="5"/>
      <c r="J80" s="20"/>
    </row>
    <row r="81" spans="2:15">
      <c r="B81" s="8"/>
      <c r="C81" s="8" t="s">
        <v>346</v>
      </c>
      <c r="D81" s="4" t="s">
        <v>274</v>
      </c>
      <c r="E81" s="5"/>
      <c r="F81" s="5"/>
      <c r="G81" s="5"/>
      <c r="H81" s="5">
        <v>240000</v>
      </c>
      <c r="I81" s="5"/>
      <c r="J81" s="5">
        <v>240000</v>
      </c>
      <c r="L81" t="s">
        <v>271</v>
      </c>
      <c r="M81" t="s">
        <v>257</v>
      </c>
      <c r="N81" t="s">
        <v>268</v>
      </c>
    </row>
    <row r="82" spans="2:15">
      <c r="B82" s="8"/>
      <c r="C82" s="8" t="s">
        <v>346</v>
      </c>
      <c r="D82" s="4" t="s">
        <v>274</v>
      </c>
      <c r="E82" s="5"/>
      <c r="F82" s="5"/>
      <c r="G82" s="5"/>
      <c r="H82" s="5">
        <v>30000</v>
      </c>
      <c r="I82" s="5"/>
      <c r="J82" s="5">
        <v>30000</v>
      </c>
      <c r="L82" t="s">
        <v>271</v>
      </c>
      <c r="M82" t="s">
        <v>256</v>
      </c>
    </row>
    <row r="83" spans="2:15">
      <c r="B83" s="8"/>
      <c r="C83" s="8" t="s">
        <v>350</v>
      </c>
      <c r="D83" s="4" t="s">
        <v>303</v>
      </c>
      <c r="E83" s="5"/>
      <c r="F83" s="5"/>
      <c r="G83" s="5"/>
      <c r="H83" s="5">
        <v>176040</v>
      </c>
      <c r="I83" s="5"/>
      <c r="J83" s="5"/>
      <c r="L83" t="s">
        <v>347</v>
      </c>
      <c r="M83">
        <v>163000</v>
      </c>
      <c r="N83">
        <v>1.08</v>
      </c>
      <c r="O83">
        <f>M83*N83</f>
        <v>176040</v>
      </c>
    </row>
    <row r="84" spans="2:15">
      <c r="B84" s="8"/>
      <c r="C84" s="8" t="s">
        <v>349</v>
      </c>
      <c r="D84" s="4" t="s">
        <v>304</v>
      </c>
      <c r="E84" s="5"/>
      <c r="F84" s="5"/>
      <c r="G84" s="5"/>
      <c r="H84" s="5">
        <v>180700</v>
      </c>
      <c r="I84" s="5"/>
      <c r="J84" s="20"/>
      <c r="L84" t="s">
        <v>348</v>
      </c>
    </row>
    <row r="85" spans="2:15">
      <c r="B85" s="8"/>
      <c r="C85" s="8" t="s">
        <v>350</v>
      </c>
      <c r="D85" s="4" t="s">
        <v>343</v>
      </c>
      <c r="E85" s="5"/>
      <c r="F85" s="5"/>
      <c r="G85" s="5"/>
      <c r="H85" s="5">
        <v>20736</v>
      </c>
      <c r="I85" s="5"/>
      <c r="J85" s="20"/>
      <c r="L85" t="s">
        <v>357</v>
      </c>
    </row>
    <row r="86" spans="2:15">
      <c r="B86" s="8"/>
      <c r="C86" s="8"/>
      <c r="D86" s="4" t="s">
        <v>358</v>
      </c>
      <c r="E86" s="5"/>
      <c r="F86" s="5"/>
      <c r="G86" s="5"/>
      <c r="H86" s="5">
        <v>200000</v>
      </c>
      <c r="I86" s="5"/>
      <c r="J86" s="20"/>
    </row>
    <row r="87" spans="2:15">
      <c r="B87" s="8"/>
      <c r="C87" s="8"/>
      <c r="D87" s="4" t="s">
        <v>358</v>
      </c>
      <c r="E87" s="5"/>
      <c r="F87" s="5"/>
      <c r="G87" s="5"/>
      <c r="H87" s="5">
        <v>200000</v>
      </c>
      <c r="I87" s="5"/>
      <c r="J87" s="20"/>
    </row>
    <row r="88" spans="2:15">
      <c r="B88" s="8"/>
      <c r="C88" s="8"/>
      <c r="D88" s="4" t="s">
        <v>359</v>
      </c>
      <c r="E88" s="5"/>
      <c r="F88" s="5"/>
      <c r="G88" s="5"/>
      <c r="H88" s="5">
        <v>170000</v>
      </c>
      <c r="I88" s="5"/>
      <c r="J88" s="20"/>
    </row>
    <row r="89" spans="2:15">
      <c r="B89" s="8"/>
      <c r="C89" s="8"/>
      <c r="D89" s="4"/>
      <c r="E89" s="5"/>
      <c r="F89" s="5"/>
      <c r="G89" s="5"/>
      <c r="H89" s="5"/>
      <c r="I89" s="5"/>
      <c r="J89" s="20"/>
    </row>
    <row r="90" spans="2:15">
      <c r="B90" s="8"/>
      <c r="C90" s="8" t="s">
        <v>375</v>
      </c>
      <c r="D90" s="4" t="s">
        <v>376</v>
      </c>
      <c r="E90" s="5"/>
      <c r="F90" s="5"/>
      <c r="G90" s="5"/>
      <c r="H90" s="5">
        <v>94381</v>
      </c>
      <c r="I90" s="5"/>
      <c r="J90" s="20"/>
      <c r="L90" t="s">
        <v>393</v>
      </c>
    </row>
    <row r="91" spans="2:15">
      <c r="B91" s="8"/>
      <c r="C91" s="8" t="s">
        <v>375</v>
      </c>
      <c r="D91" s="4" t="s">
        <v>377</v>
      </c>
      <c r="E91" s="5"/>
      <c r="F91" s="5"/>
      <c r="G91" s="5"/>
      <c r="H91" s="5">
        <v>66744</v>
      </c>
      <c r="I91" s="5"/>
      <c r="J91" s="20"/>
      <c r="L91" t="s">
        <v>393</v>
      </c>
    </row>
    <row r="92" spans="2:15">
      <c r="B92" s="8"/>
      <c r="C92" s="8"/>
      <c r="D92" s="4" t="s">
        <v>390</v>
      </c>
      <c r="E92" s="5"/>
      <c r="F92" s="5"/>
      <c r="G92" s="5"/>
      <c r="H92" s="5">
        <v>87440</v>
      </c>
      <c r="I92" s="5"/>
      <c r="J92" s="20"/>
      <c r="L92" t="s">
        <v>393</v>
      </c>
    </row>
    <row r="93" spans="2:15">
      <c r="B93" s="8"/>
      <c r="C93" s="8"/>
      <c r="D93" s="4" t="s">
        <v>395</v>
      </c>
      <c r="E93" s="5"/>
      <c r="F93" s="5"/>
      <c r="G93" s="5"/>
      <c r="H93" s="5">
        <v>13824</v>
      </c>
      <c r="I93" s="5"/>
      <c r="J93" s="20"/>
    </row>
    <row r="94" spans="2:15">
      <c r="B94" s="8"/>
      <c r="C94" s="8"/>
      <c r="D94" s="4" t="s">
        <v>394</v>
      </c>
      <c r="E94" s="5">
        <v>900000</v>
      </c>
      <c r="F94" s="5" t="s">
        <v>388</v>
      </c>
      <c r="G94" s="5"/>
      <c r="H94" s="5"/>
      <c r="I94" s="5"/>
      <c r="J94" s="20"/>
    </row>
    <row r="95" spans="2:15">
      <c r="B95" s="8"/>
      <c r="C95" s="8"/>
      <c r="D95" s="4" t="s">
        <v>378</v>
      </c>
      <c r="E95" s="5"/>
      <c r="F95" s="5"/>
      <c r="G95" s="5"/>
      <c r="H95" s="5">
        <v>200000</v>
      </c>
      <c r="I95" s="5"/>
      <c r="J95" s="20"/>
      <c r="L95" t="s">
        <v>393</v>
      </c>
    </row>
    <row r="96" spans="2:15">
      <c r="B96" s="8"/>
      <c r="C96" s="8"/>
      <c r="D96" s="4" t="s">
        <v>378</v>
      </c>
      <c r="E96" s="5"/>
      <c r="F96" s="5"/>
      <c r="G96" s="5"/>
      <c r="H96" s="5">
        <v>200000</v>
      </c>
      <c r="I96" s="5"/>
      <c r="J96" s="20"/>
      <c r="L96" t="s">
        <v>393</v>
      </c>
      <c r="O96">
        <v>0.1</v>
      </c>
    </row>
    <row r="97" spans="2:24">
      <c r="B97" s="8"/>
      <c r="C97" s="8"/>
      <c r="D97" s="4" t="s">
        <v>379</v>
      </c>
      <c r="E97" s="5"/>
      <c r="F97" s="5"/>
      <c r="G97" s="5"/>
      <c r="H97" s="5">
        <v>170000</v>
      </c>
      <c r="I97" s="5"/>
      <c r="J97" s="20"/>
      <c r="L97" t="s">
        <v>393</v>
      </c>
      <c r="O97">
        <v>0.08</v>
      </c>
    </row>
    <row r="98" spans="2:24">
      <c r="B98" s="8"/>
      <c r="C98" s="8"/>
      <c r="D98" s="4"/>
      <c r="E98" s="5"/>
      <c r="F98" s="5"/>
      <c r="G98" s="5"/>
      <c r="H98" s="5"/>
      <c r="I98" s="5"/>
      <c r="J98" s="20"/>
      <c r="O98" t="s">
        <v>381</v>
      </c>
      <c r="P98" t="s">
        <v>382</v>
      </c>
      <c r="Q98" t="s">
        <v>383</v>
      </c>
      <c r="R98" t="s">
        <v>384</v>
      </c>
      <c r="S98" t="s">
        <v>385</v>
      </c>
      <c r="T98" t="s">
        <v>386</v>
      </c>
      <c r="U98" t="s">
        <v>387</v>
      </c>
    </row>
    <row r="99" spans="2:24">
      <c r="B99" s="8"/>
      <c r="C99" s="8"/>
      <c r="D99" s="4" t="s">
        <v>423</v>
      </c>
      <c r="E99" s="5">
        <v>4440000</v>
      </c>
      <c r="F99" s="5" t="s">
        <v>388</v>
      </c>
      <c r="G99" s="5"/>
      <c r="H99" s="5"/>
      <c r="I99" s="5"/>
      <c r="J99" s="20"/>
      <c r="L99" t="s">
        <v>442</v>
      </c>
      <c r="M99" t="s">
        <v>360</v>
      </c>
      <c r="O99">
        <v>251</v>
      </c>
      <c r="P99">
        <f t="shared" ref="P99:P105" si="0">O99*O$97</f>
        <v>20.080000000000002</v>
      </c>
      <c r="Q99">
        <v>6</v>
      </c>
      <c r="R99">
        <v>10</v>
      </c>
      <c r="S99">
        <f t="shared" ref="S99:S117" si="1">SUM(O99:R99)</f>
        <v>287.08</v>
      </c>
      <c r="T99">
        <v>300</v>
      </c>
      <c r="U99">
        <f t="shared" ref="U99:U106" si="2">T99-S99</f>
        <v>12.920000000000016</v>
      </c>
      <c r="V99" s="27" t="s">
        <v>410</v>
      </c>
      <c r="W99" t="s">
        <v>415</v>
      </c>
    </row>
    <row r="100" spans="2:24">
      <c r="B100" s="8"/>
      <c r="C100" s="8"/>
      <c r="D100" s="4" t="s">
        <v>389</v>
      </c>
      <c r="E100" s="5"/>
      <c r="F100" s="5"/>
      <c r="G100" s="5"/>
      <c r="H100" s="5">
        <v>2220000</v>
      </c>
      <c r="I100" s="5"/>
      <c r="J100" s="20"/>
      <c r="L100" t="s">
        <v>422</v>
      </c>
      <c r="M100" t="s">
        <v>391</v>
      </c>
      <c r="O100">
        <v>200</v>
      </c>
      <c r="P100">
        <f t="shared" si="0"/>
        <v>16</v>
      </c>
      <c r="Q100">
        <v>10</v>
      </c>
      <c r="R100">
        <v>17</v>
      </c>
      <c r="S100">
        <f t="shared" si="1"/>
        <v>243</v>
      </c>
      <c r="T100">
        <v>530</v>
      </c>
      <c r="U100">
        <f t="shared" si="2"/>
        <v>287</v>
      </c>
      <c r="V100" t="s">
        <v>411</v>
      </c>
      <c r="W100" t="s">
        <v>415</v>
      </c>
    </row>
    <row r="101" spans="2:24">
      <c r="B101" s="8"/>
      <c r="C101" s="8"/>
      <c r="D101" s="4" t="s">
        <v>390</v>
      </c>
      <c r="E101" s="5"/>
      <c r="F101" s="5"/>
      <c r="G101" s="5"/>
      <c r="H101" s="5">
        <v>120000</v>
      </c>
      <c r="I101" s="5"/>
      <c r="J101" s="20"/>
      <c r="M101" t="s">
        <v>396</v>
      </c>
      <c r="N101" t="s">
        <v>424</v>
      </c>
      <c r="O101">
        <v>86</v>
      </c>
      <c r="P101">
        <f t="shared" si="0"/>
        <v>6.88</v>
      </c>
      <c r="Q101">
        <v>0</v>
      </c>
      <c r="R101">
        <v>5</v>
      </c>
      <c r="S101">
        <f t="shared" si="1"/>
        <v>97.88</v>
      </c>
      <c r="T101">
        <v>120</v>
      </c>
      <c r="U101">
        <f t="shared" si="2"/>
        <v>22.120000000000005</v>
      </c>
      <c r="V101" t="s">
        <v>410</v>
      </c>
      <c r="W101" t="s">
        <v>414</v>
      </c>
    </row>
    <row r="102" spans="2:24">
      <c r="B102" s="8"/>
      <c r="C102" s="8"/>
      <c r="D102" s="4" t="s">
        <v>395</v>
      </c>
      <c r="E102" s="5"/>
      <c r="F102" s="5"/>
      <c r="G102" s="5"/>
      <c r="H102" s="5">
        <v>6900</v>
      </c>
      <c r="I102" s="5"/>
      <c r="J102" s="20"/>
      <c r="L102" s="27" t="s">
        <v>441</v>
      </c>
      <c r="M102" t="s">
        <v>397</v>
      </c>
      <c r="O102">
        <v>202</v>
      </c>
      <c r="P102">
        <f t="shared" si="0"/>
        <v>16.16</v>
      </c>
      <c r="Q102">
        <v>5</v>
      </c>
      <c r="R102">
        <v>12</v>
      </c>
      <c r="S102">
        <f t="shared" si="1"/>
        <v>235.16</v>
      </c>
      <c r="T102">
        <v>250</v>
      </c>
      <c r="U102">
        <f t="shared" si="2"/>
        <v>14.840000000000003</v>
      </c>
      <c r="V102" t="s">
        <v>410</v>
      </c>
      <c r="W102" t="s">
        <v>413</v>
      </c>
    </row>
    <row r="103" spans="2:24">
      <c r="B103" s="8"/>
      <c r="C103" s="8"/>
      <c r="D103" s="4" t="s">
        <v>426</v>
      </c>
      <c r="E103" s="5">
        <v>220000</v>
      </c>
      <c r="F103" s="5" t="s">
        <v>388</v>
      </c>
      <c r="G103" s="5"/>
      <c r="H103" s="5"/>
      <c r="I103" s="5"/>
      <c r="J103" s="20"/>
      <c r="M103" t="s">
        <v>398</v>
      </c>
      <c r="O103">
        <v>120</v>
      </c>
      <c r="P103">
        <f t="shared" si="0"/>
        <v>9.6</v>
      </c>
      <c r="Q103">
        <v>10</v>
      </c>
      <c r="R103">
        <v>20</v>
      </c>
      <c r="S103">
        <f t="shared" si="1"/>
        <v>159.6</v>
      </c>
      <c r="T103">
        <v>170</v>
      </c>
      <c r="U103">
        <f t="shared" si="2"/>
        <v>10.400000000000006</v>
      </c>
      <c r="V103" t="s">
        <v>418</v>
      </c>
    </row>
    <row r="104" spans="2:24">
      <c r="B104" s="8"/>
      <c r="C104" s="8"/>
      <c r="D104" s="4" t="s">
        <v>400</v>
      </c>
      <c r="E104" s="5"/>
      <c r="F104" s="5"/>
      <c r="G104" s="5"/>
      <c r="H104" s="5">
        <v>432000</v>
      </c>
      <c r="I104" s="5"/>
      <c r="J104" s="20"/>
      <c r="L104" t="s">
        <v>425</v>
      </c>
      <c r="M104" t="s">
        <v>399</v>
      </c>
      <c r="N104" t="s">
        <v>424</v>
      </c>
      <c r="O104">
        <v>40</v>
      </c>
      <c r="P104">
        <f t="shared" si="0"/>
        <v>3.2</v>
      </c>
      <c r="Q104">
        <v>0</v>
      </c>
      <c r="R104">
        <v>3</v>
      </c>
      <c r="S104">
        <f t="shared" si="1"/>
        <v>46.2</v>
      </c>
      <c r="T104">
        <v>22</v>
      </c>
      <c r="U104">
        <f t="shared" si="2"/>
        <v>-24.200000000000003</v>
      </c>
      <c r="V104" t="s">
        <v>418</v>
      </c>
    </row>
    <row r="105" spans="2:24">
      <c r="B105" s="8"/>
      <c r="C105" s="8"/>
      <c r="D105" s="4" t="s">
        <v>427</v>
      </c>
      <c r="E105" s="5"/>
      <c r="F105" s="5"/>
      <c r="G105" s="5"/>
      <c r="H105" s="5">
        <v>40000</v>
      </c>
      <c r="I105" s="5"/>
      <c r="J105" s="20"/>
      <c r="L105" t="s">
        <v>441</v>
      </c>
      <c r="M105" t="s">
        <v>412</v>
      </c>
      <c r="O105">
        <v>65</v>
      </c>
      <c r="P105">
        <f t="shared" si="0"/>
        <v>5.2</v>
      </c>
      <c r="Q105">
        <v>7</v>
      </c>
      <c r="R105">
        <v>13</v>
      </c>
      <c r="S105">
        <f t="shared" si="1"/>
        <v>90.2</v>
      </c>
      <c r="T105">
        <v>100</v>
      </c>
      <c r="U105">
        <f t="shared" si="2"/>
        <v>9.7999999999999972</v>
      </c>
      <c r="V105" t="s">
        <v>418</v>
      </c>
      <c r="W105" t="s">
        <v>416</v>
      </c>
    </row>
    <row r="106" spans="2:24">
      <c r="B106" s="8"/>
      <c r="C106" s="8"/>
      <c r="D106" s="4"/>
      <c r="E106" s="5"/>
      <c r="F106" s="5"/>
      <c r="G106" s="5"/>
      <c r="H106" s="5"/>
      <c r="I106" s="5"/>
      <c r="J106" s="20"/>
      <c r="M106" t="s">
        <v>417</v>
      </c>
      <c r="O106" s="27">
        <v>687</v>
      </c>
      <c r="P106">
        <f>O106*O$96</f>
        <v>68.7</v>
      </c>
      <c r="Q106">
        <v>8</v>
      </c>
      <c r="R106">
        <v>10</v>
      </c>
      <c r="S106">
        <f t="shared" si="1"/>
        <v>773.7</v>
      </c>
      <c r="T106">
        <v>820</v>
      </c>
      <c r="U106">
        <f t="shared" si="2"/>
        <v>46.299999999999955</v>
      </c>
      <c r="V106" t="s">
        <v>419</v>
      </c>
      <c r="W106" t="s">
        <v>421</v>
      </c>
    </row>
    <row r="107" spans="2:24">
      <c r="B107" s="8"/>
      <c r="C107" s="8"/>
      <c r="D107" s="4"/>
      <c r="E107" s="5"/>
      <c r="F107" s="5"/>
      <c r="G107" s="5"/>
      <c r="H107" s="5"/>
      <c r="I107" s="5"/>
      <c r="J107" s="20"/>
      <c r="M107" s="28" t="s">
        <v>420</v>
      </c>
      <c r="O107">
        <v>672</v>
      </c>
      <c r="P107">
        <f>O107*O$96</f>
        <v>67.2</v>
      </c>
      <c r="Q107">
        <v>10</v>
      </c>
      <c r="R107">
        <v>20</v>
      </c>
      <c r="S107">
        <f t="shared" si="1"/>
        <v>769.2</v>
      </c>
      <c r="T107">
        <v>820</v>
      </c>
      <c r="U107">
        <f t="shared" ref="U107:U117" si="3">T107-S107</f>
        <v>50.799999999999955</v>
      </c>
      <c r="V107" t="s">
        <v>419</v>
      </c>
      <c r="W107" t="s">
        <v>421</v>
      </c>
    </row>
    <row r="108" spans="2:24" hidden="1">
      <c r="B108" s="8"/>
      <c r="C108" s="8"/>
      <c r="D108" s="4"/>
      <c r="E108" s="5"/>
      <c r="F108" s="5"/>
      <c r="G108" s="5"/>
      <c r="H108" s="5"/>
      <c r="I108" s="5"/>
      <c r="J108" s="20"/>
      <c r="L108" t="s">
        <v>441</v>
      </c>
      <c r="M108" t="s">
        <v>428</v>
      </c>
      <c r="N108" t="s">
        <v>445</v>
      </c>
      <c r="O108">
        <v>158</v>
      </c>
      <c r="P108">
        <f t="shared" ref="P108:P117" si="4">O108*O$97</f>
        <v>12.64</v>
      </c>
      <c r="Q108">
        <v>0</v>
      </c>
      <c r="R108">
        <v>7</v>
      </c>
      <c r="S108">
        <f t="shared" si="1"/>
        <v>177.64</v>
      </c>
      <c r="T108">
        <v>195</v>
      </c>
      <c r="U108">
        <f t="shared" si="3"/>
        <v>17.360000000000014</v>
      </c>
    </row>
    <row r="109" spans="2:24" hidden="1">
      <c r="B109" s="8"/>
      <c r="C109" s="8"/>
      <c r="D109" s="4"/>
      <c r="E109" s="5"/>
      <c r="F109" s="5"/>
      <c r="G109" s="5"/>
      <c r="H109" s="5"/>
      <c r="I109" s="5"/>
      <c r="J109" s="20"/>
      <c r="L109" s="27" t="s">
        <v>434</v>
      </c>
      <c r="M109" t="s">
        <v>431</v>
      </c>
      <c r="O109">
        <v>268.60000000000002</v>
      </c>
      <c r="P109">
        <f t="shared" si="4"/>
        <v>21.488000000000003</v>
      </c>
      <c r="Q109">
        <v>0</v>
      </c>
      <c r="R109">
        <v>7</v>
      </c>
      <c r="S109">
        <f t="shared" si="1"/>
        <v>297.08800000000002</v>
      </c>
      <c r="T109">
        <v>330</v>
      </c>
      <c r="U109">
        <f t="shared" si="3"/>
        <v>32.911999999999978</v>
      </c>
    </row>
    <row r="110" spans="2:24" hidden="1">
      <c r="B110" s="8"/>
      <c r="C110" s="8"/>
      <c r="D110" s="4"/>
      <c r="E110" s="5"/>
      <c r="F110" s="5"/>
      <c r="G110" s="5"/>
      <c r="H110" s="5"/>
      <c r="I110" s="5"/>
      <c r="J110" s="20"/>
      <c r="L110" t="s">
        <v>434</v>
      </c>
      <c r="M110" t="s">
        <v>429</v>
      </c>
      <c r="N110" t="s">
        <v>445</v>
      </c>
      <c r="O110">
        <v>24.8</v>
      </c>
      <c r="P110">
        <f t="shared" si="4"/>
        <v>1.9840000000000002</v>
      </c>
      <c r="Q110">
        <v>3</v>
      </c>
      <c r="R110">
        <v>7</v>
      </c>
      <c r="S110">
        <f t="shared" si="1"/>
        <v>36.784000000000006</v>
      </c>
      <c r="T110">
        <v>45</v>
      </c>
      <c r="U110">
        <f t="shared" si="3"/>
        <v>8.215999999999994</v>
      </c>
      <c r="W110">
        <v>16</v>
      </c>
      <c r="X110">
        <f>T110/W110</f>
        <v>2.8125</v>
      </c>
    </row>
    <row r="111" spans="2:24" hidden="1">
      <c r="B111" s="8"/>
      <c r="C111" s="8"/>
      <c r="D111" s="4"/>
      <c r="E111" s="5"/>
      <c r="F111" s="5"/>
      <c r="G111" s="5"/>
      <c r="H111" s="5"/>
      <c r="I111" s="5"/>
      <c r="J111" s="20"/>
      <c r="L111" t="s">
        <v>434</v>
      </c>
      <c r="M111" t="s">
        <v>430</v>
      </c>
      <c r="N111" t="s">
        <v>445</v>
      </c>
      <c r="O111">
        <v>230</v>
      </c>
      <c r="P111">
        <f t="shared" si="4"/>
        <v>18.400000000000002</v>
      </c>
      <c r="Q111">
        <v>3</v>
      </c>
      <c r="R111">
        <v>7</v>
      </c>
      <c r="S111">
        <f t="shared" si="1"/>
        <v>258.39999999999998</v>
      </c>
      <c r="T111">
        <v>280</v>
      </c>
      <c r="U111">
        <f t="shared" si="3"/>
        <v>21.600000000000023</v>
      </c>
      <c r="W111">
        <v>16</v>
      </c>
      <c r="X111">
        <f>T111/W111</f>
        <v>17.5</v>
      </c>
    </row>
    <row r="112" spans="2:24" hidden="1">
      <c r="B112" s="8"/>
      <c r="C112" s="8"/>
      <c r="D112" s="4"/>
      <c r="E112" s="5"/>
      <c r="F112" s="5"/>
      <c r="G112" s="5"/>
      <c r="H112" s="5"/>
      <c r="I112" s="5"/>
      <c r="J112" s="20"/>
      <c r="L112" t="s">
        <v>434</v>
      </c>
      <c r="M112" t="s">
        <v>432</v>
      </c>
      <c r="N112" t="s">
        <v>433</v>
      </c>
      <c r="O112">
        <v>180</v>
      </c>
      <c r="P112">
        <f t="shared" si="4"/>
        <v>14.4</v>
      </c>
      <c r="Q112">
        <v>5</v>
      </c>
      <c r="R112">
        <v>8</v>
      </c>
      <c r="S112">
        <f t="shared" si="1"/>
        <v>207.4</v>
      </c>
      <c r="T112">
        <v>220</v>
      </c>
      <c r="U112">
        <f t="shared" si="3"/>
        <v>12.599999999999994</v>
      </c>
    </row>
    <row r="113" spans="2:23">
      <c r="B113" s="8"/>
      <c r="C113" s="8"/>
      <c r="D113" s="4"/>
      <c r="E113" s="5"/>
      <c r="F113" s="5"/>
      <c r="G113" s="5"/>
      <c r="H113" s="5"/>
      <c r="I113" s="5"/>
      <c r="J113" s="20"/>
      <c r="L113" t="s">
        <v>446</v>
      </c>
      <c r="M113" t="s">
        <v>443</v>
      </c>
      <c r="O113">
        <v>240</v>
      </c>
      <c r="P113">
        <f t="shared" si="4"/>
        <v>19.2</v>
      </c>
      <c r="Q113">
        <v>4</v>
      </c>
      <c r="R113">
        <v>10</v>
      </c>
      <c r="S113">
        <f t="shared" si="1"/>
        <v>273.2</v>
      </c>
      <c r="T113">
        <v>290</v>
      </c>
      <c r="U113">
        <f t="shared" si="3"/>
        <v>16.800000000000011</v>
      </c>
      <c r="W113" t="s">
        <v>444</v>
      </c>
    </row>
    <row r="114" spans="2:23">
      <c r="B114" s="8"/>
      <c r="C114" s="8"/>
      <c r="D114" s="4"/>
      <c r="E114" s="5"/>
      <c r="F114" s="5"/>
      <c r="G114" s="5"/>
      <c r="H114" s="5"/>
      <c r="I114" s="5"/>
      <c r="J114" s="20"/>
      <c r="M114" t="s">
        <v>447</v>
      </c>
      <c r="O114">
        <v>102</v>
      </c>
      <c r="P114">
        <f t="shared" si="4"/>
        <v>8.16</v>
      </c>
      <c r="Q114">
        <v>5</v>
      </c>
      <c r="R114">
        <v>10</v>
      </c>
      <c r="S114">
        <f t="shared" si="1"/>
        <v>125.16</v>
      </c>
      <c r="T114">
        <v>140</v>
      </c>
      <c r="U114">
        <f t="shared" si="3"/>
        <v>14.840000000000003</v>
      </c>
      <c r="V114" t="s">
        <v>450</v>
      </c>
      <c r="W114" t="s">
        <v>448</v>
      </c>
    </row>
    <row r="115" spans="2:23">
      <c r="B115" s="8"/>
      <c r="C115" s="8"/>
      <c r="D115" s="4"/>
      <c r="E115" s="5"/>
      <c r="F115" s="5"/>
      <c r="G115" s="5"/>
      <c r="H115" s="5"/>
      <c r="I115" s="5"/>
      <c r="J115" s="20"/>
      <c r="M115" s="29" t="s">
        <v>449</v>
      </c>
      <c r="N115">
        <v>2007</v>
      </c>
      <c r="O115">
        <v>140</v>
      </c>
      <c r="P115">
        <f t="shared" si="4"/>
        <v>11.200000000000001</v>
      </c>
      <c r="Q115">
        <v>5</v>
      </c>
      <c r="R115">
        <v>10</v>
      </c>
      <c r="S115">
        <f t="shared" si="1"/>
        <v>166.2</v>
      </c>
      <c r="T115">
        <v>180</v>
      </c>
      <c r="U115">
        <f t="shared" si="3"/>
        <v>13.800000000000011</v>
      </c>
      <c r="V115" t="s">
        <v>410</v>
      </c>
      <c r="W115" t="s">
        <v>415</v>
      </c>
    </row>
    <row r="116" spans="2:23">
      <c r="B116" s="8"/>
      <c r="C116" s="8"/>
      <c r="D116" s="4"/>
      <c r="E116" s="5"/>
      <c r="F116" s="5"/>
      <c r="G116" s="5"/>
      <c r="H116" s="5"/>
      <c r="I116" s="5"/>
      <c r="J116" s="20"/>
      <c r="M116" s="29" t="s">
        <v>449</v>
      </c>
      <c r="N116">
        <v>2015</v>
      </c>
      <c r="O116">
        <v>202</v>
      </c>
      <c r="P116">
        <f t="shared" si="4"/>
        <v>16.16</v>
      </c>
      <c r="Q116">
        <v>5</v>
      </c>
      <c r="R116">
        <v>10</v>
      </c>
      <c r="S116">
        <f t="shared" si="1"/>
        <v>233.16</v>
      </c>
      <c r="T116">
        <v>250</v>
      </c>
      <c r="U116">
        <f t="shared" si="3"/>
        <v>16.840000000000003</v>
      </c>
      <c r="V116" t="s">
        <v>410</v>
      </c>
      <c r="W116" t="s">
        <v>415</v>
      </c>
    </row>
    <row r="117" spans="2:23">
      <c r="B117" s="8"/>
      <c r="C117" s="8"/>
      <c r="D117" s="4"/>
      <c r="E117" s="5"/>
      <c r="F117" s="5"/>
      <c r="G117" s="5"/>
      <c r="H117" s="5"/>
      <c r="I117" s="5"/>
      <c r="J117" s="20"/>
      <c r="M117" t="s">
        <v>452</v>
      </c>
      <c r="N117">
        <v>122</v>
      </c>
      <c r="O117">
        <f>N117*0.75</f>
        <v>91.5</v>
      </c>
      <c r="P117">
        <f t="shared" si="4"/>
        <v>7.32</v>
      </c>
      <c r="Q117">
        <v>5</v>
      </c>
      <c r="R117">
        <v>10</v>
      </c>
      <c r="S117">
        <f t="shared" si="1"/>
        <v>113.82</v>
      </c>
      <c r="T117">
        <v>135</v>
      </c>
      <c r="U117">
        <f t="shared" si="3"/>
        <v>21.180000000000007</v>
      </c>
      <c r="W117" t="s">
        <v>451</v>
      </c>
    </row>
    <row r="118" spans="2:23">
      <c r="B118" s="8"/>
      <c r="C118" s="8"/>
      <c r="D118" s="4"/>
      <c r="E118" s="5"/>
      <c r="F118" s="5"/>
      <c r="G118" s="5"/>
      <c r="H118" s="5"/>
      <c r="I118" s="5"/>
      <c r="J118" s="7"/>
    </row>
    <row r="119" spans="2:23">
      <c r="B119" s="4"/>
      <c r="C119" s="4"/>
      <c r="D119" s="4" t="s">
        <v>22</v>
      </c>
      <c r="E119" s="5">
        <f>SUM(E67:E118)</f>
        <v>16101900</v>
      </c>
      <c r="F119" s="5"/>
      <c r="G119" s="5"/>
      <c r="H119" s="5">
        <f>SUM(H67:H118)</f>
        <v>13399690</v>
      </c>
      <c r="I119" s="5"/>
      <c r="J119" s="7"/>
    </row>
    <row r="120" spans="2:23">
      <c r="D120" s="4" t="s">
        <v>23</v>
      </c>
      <c r="F120" s="1">
        <f>SUM(F67:F119)</f>
        <v>0</v>
      </c>
    </row>
    <row r="121" spans="2:23">
      <c r="D121" s="4" t="s">
        <v>143</v>
      </c>
      <c r="F121" s="1">
        <f>E119-H119</f>
        <v>2702210</v>
      </c>
    </row>
    <row r="122" spans="2:23">
      <c r="E122" s="5">
        <f>SUM(E67:E88)</f>
        <v>10541900</v>
      </c>
      <c r="H122" s="5">
        <f>SUM(H67:H88)</f>
        <v>9748401</v>
      </c>
      <c r="L122" t="s">
        <v>392</v>
      </c>
      <c r="M122" s="3">
        <f>E122-H122</f>
        <v>793499</v>
      </c>
    </row>
    <row r="123" spans="2:23">
      <c r="E123" s="5">
        <f>SUM(E89:E118)</f>
        <v>5560000</v>
      </c>
      <c r="H123" s="5">
        <f>SUM(H89:H118)</f>
        <v>3651289</v>
      </c>
      <c r="L123" t="s">
        <v>380</v>
      </c>
      <c r="M123" s="3">
        <f>E123-H123</f>
        <v>1908711</v>
      </c>
    </row>
    <row r="124" spans="2:23">
      <c r="M124" s="3"/>
    </row>
    <row r="125" spans="2:23">
      <c r="M125" s="3"/>
    </row>
    <row r="126" spans="2:23" s="1" customFormat="1">
      <c r="B126"/>
      <c r="C126"/>
      <c r="D126" t="s">
        <v>245</v>
      </c>
      <c r="E126" s="1">
        <v>400000</v>
      </c>
      <c r="F126" s="1">
        <f>E126*G126</f>
        <v>1200000</v>
      </c>
      <c r="G126" s="1">
        <v>3</v>
      </c>
      <c r="J126" s="14"/>
      <c r="K126"/>
      <c r="L126"/>
      <c r="M126"/>
      <c r="N126"/>
    </row>
    <row r="127" spans="2:23" s="1" customFormat="1">
      <c r="B127"/>
      <c r="C127"/>
      <c r="D127" t="s">
        <v>294</v>
      </c>
      <c r="E127" s="1">
        <v>500000</v>
      </c>
      <c r="F127" s="1">
        <f>E127*G127</f>
        <v>0</v>
      </c>
      <c r="G127" s="1">
        <v>0</v>
      </c>
      <c r="J127" s="14"/>
      <c r="K127"/>
      <c r="L127"/>
      <c r="M127"/>
      <c r="N127"/>
    </row>
    <row r="128" spans="2:23">
      <c r="D128" t="s">
        <v>246</v>
      </c>
      <c r="E128" s="1">
        <v>170000</v>
      </c>
      <c r="F128" s="1">
        <f>E128*G128</f>
        <v>510000</v>
      </c>
      <c r="G128" s="1">
        <v>3</v>
      </c>
    </row>
    <row r="129" spans="4:8">
      <c r="D129" t="s">
        <v>251</v>
      </c>
      <c r="E129" s="1">
        <v>114380</v>
      </c>
      <c r="F129" s="1">
        <f>E129*G129</f>
        <v>0</v>
      </c>
      <c r="G129" s="1">
        <v>0</v>
      </c>
      <c r="H129" s="1">
        <v>114380</v>
      </c>
    </row>
    <row r="130" spans="4:8">
      <c r="D130" s="1" t="s">
        <v>254</v>
      </c>
      <c r="F130" s="1">
        <f>SUM(F121:F129)</f>
        <v>4412210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292</v>
      </c>
      <c r="E1" t="s">
        <v>259</v>
      </c>
      <c r="F1" t="s">
        <v>298</v>
      </c>
    </row>
    <row r="2" spans="1:6">
      <c r="A2" s="22"/>
      <c r="B2" s="23" t="s">
        <v>277</v>
      </c>
      <c r="C2">
        <v>15241</v>
      </c>
      <c r="D2" s="11" t="s">
        <v>267</v>
      </c>
    </row>
    <row r="3" spans="1:6">
      <c r="A3" s="24"/>
      <c r="B3" s="24" t="s">
        <v>278</v>
      </c>
      <c r="C3">
        <v>27735</v>
      </c>
      <c r="D3" s="11" t="s">
        <v>267</v>
      </c>
    </row>
    <row r="4" spans="1:6">
      <c r="B4" s="24" t="s">
        <v>279</v>
      </c>
      <c r="C4">
        <v>16142</v>
      </c>
      <c r="D4" s="11" t="s">
        <v>267</v>
      </c>
    </row>
    <row r="5" spans="1:6">
      <c r="B5" s="24" t="s">
        <v>280</v>
      </c>
      <c r="C5">
        <v>19588</v>
      </c>
      <c r="D5" s="11" t="s">
        <v>283</v>
      </c>
      <c r="E5">
        <v>2000</v>
      </c>
      <c r="F5">
        <f>C5-E5</f>
        <v>17588</v>
      </c>
    </row>
    <row r="6" spans="1:6">
      <c r="B6" s="24" t="s">
        <v>281</v>
      </c>
      <c r="C6">
        <v>23066</v>
      </c>
      <c r="D6" s="11" t="s">
        <v>283</v>
      </c>
      <c r="E6">
        <v>2000</v>
      </c>
      <c r="F6">
        <f>C6-E6</f>
        <v>21066</v>
      </c>
    </row>
    <row r="7" spans="1:6">
      <c r="B7" s="24" t="s">
        <v>282</v>
      </c>
      <c r="C7">
        <v>11093</v>
      </c>
      <c r="D7" s="11" t="s">
        <v>283</v>
      </c>
      <c r="E7">
        <v>1000</v>
      </c>
      <c r="F7">
        <f t="shared" ref="F7:F15" si="0">C7-E7</f>
        <v>10093</v>
      </c>
    </row>
    <row r="8" spans="1:6">
      <c r="B8" s="24" t="s">
        <v>284</v>
      </c>
      <c r="C8">
        <v>8002</v>
      </c>
      <c r="D8" s="11" t="s">
        <v>283</v>
      </c>
      <c r="E8">
        <v>1000</v>
      </c>
      <c r="F8">
        <f t="shared" si="0"/>
        <v>7002</v>
      </c>
    </row>
    <row r="9" spans="1:6">
      <c r="B9" s="24" t="s">
        <v>285</v>
      </c>
      <c r="C9">
        <v>31010</v>
      </c>
      <c r="D9" s="11" t="s">
        <v>283</v>
      </c>
      <c r="E9">
        <v>7900</v>
      </c>
      <c r="F9">
        <f t="shared" si="0"/>
        <v>23110</v>
      </c>
    </row>
    <row r="10" spans="1:6">
      <c r="B10" s="24" t="s">
        <v>286</v>
      </c>
      <c r="C10">
        <v>3966</v>
      </c>
      <c r="D10" s="11" t="s">
        <v>283</v>
      </c>
      <c r="E10">
        <v>1100</v>
      </c>
      <c r="F10">
        <f t="shared" si="0"/>
        <v>2866</v>
      </c>
    </row>
    <row r="11" spans="1:6">
      <c r="B11" s="24" t="s">
        <v>287</v>
      </c>
      <c r="C11">
        <v>10333</v>
      </c>
      <c r="D11" s="11" t="s">
        <v>283</v>
      </c>
      <c r="E11">
        <v>3400</v>
      </c>
      <c r="F11">
        <f t="shared" si="0"/>
        <v>6933</v>
      </c>
    </row>
    <row r="12" spans="1:6">
      <c r="B12" s="24" t="s">
        <v>288</v>
      </c>
      <c r="C12">
        <v>35343</v>
      </c>
      <c r="D12" s="11" t="s">
        <v>283</v>
      </c>
      <c r="E12">
        <v>3500</v>
      </c>
      <c r="F12">
        <f t="shared" si="0"/>
        <v>31843</v>
      </c>
    </row>
    <row r="13" spans="1:6">
      <c r="B13" s="24" t="s">
        <v>289</v>
      </c>
      <c r="C13">
        <v>10429</v>
      </c>
      <c r="D13" s="11" t="s">
        <v>283</v>
      </c>
      <c r="E13">
        <v>1000</v>
      </c>
      <c r="F13">
        <f t="shared" si="0"/>
        <v>9429</v>
      </c>
    </row>
    <row r="14" spans="1:6">
      <c r="B14" s="24" t="s">
        <v>290</v>
      </c>
      <c r="C14">
        <v>48487</v>
      </c>
      <c r="D14" s="11" t="s">
        <v>283</v>
      </c>
      <c r="E14">
        <v>9200</v>
      </c>
      <c r="F14">
        <f t="shared" si="0"/>
        <v>39287</v>
      </c>
    </row>
    <row r="15" spans="1:6">
      <c r="B15" s="24" t="s">
        <v>291</v>
      </c>
      <c r="C15">
        <v>43000</v>
      </c>
      <c r="D15" s="11" t="s">
        <v>283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2019-03-29T09:33:28Z</dcterms:modified>
</cp:coreProperties>
</file>