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635E2FFD-78E1-4A5F-B6D1-0C2CA3147299}" xr6:coauthVersionLast="40" xr6:coauthVersionMax="40" xr10:uidLastSave="{00000000-0000-0000-0000-000000000000}"/>
  <bookViews>
    <workbookView xWindow="0" yWindow="0" windowWidth="17440" windowHeight="7750" activeTab="7" xr2:uid="{EE15E8B2-6B86-4E73-A812-32BAA3137644}"/>
  </bookViews>
  <sheets>
    <sheet name="トータル" sheetId="1" r:id="rId1"/>
    <sheet name="7月" sheetId="2" r:id="rId2"/>
    <sheet name="8月 " sheetId="3" r:id="rId3"/>
    <sheet name="9月 " sheetId="4" r:id="rId4"/>
    <sheet name="10月 " sheetId="5" r:id="rId5"/>
    <sheet name="11月" sheetId="6" r:id="rId6"/>
    <sheet name="12月" sheetId="9" r:id="rId7"/>
    <sheet name="輸出のみ" sheetId="10" r:id="rId8"/>
    <sheet name="ヤフオク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6" i="10" l="1"/>
  <c r="H86" i="10"/>
  <c r="E86" i="10"/>
  <c r="O79" i="10"/>
  <c r="D12" i="1" l="1"/>
  <c r="F91" i="10"/>
  <c r="F16" i="11" l="1"/>
  <c r="F15" i="11"/>
  <c r="F14" i="11"/>
  <c r="F13" i="11"/>
  <c r="F12" i="11"/>
  <c r="F11" i="11"/>
  <c r="F10" i="11"/>
  <c r="F9" i="11"/>
  <c r="F8" i="11"/>
  <c r="F7" i="11"/>
  <c r="F5" i="11"/>
  <c r="F6" i="11"/>
  <c r="F93" i="10" l="1"/>
  <c r="F92" i="10" l="1"/>
  <c r="F90" i="10"/>
  <c r="F84" i="10" l="1"/>
  <c r="H83" i="10"/>
  <c r="E83" i="10"/>
  <c r="K9" i="1" s="1"/>
  <c r="F85" i="10" l="1"/>
  <c r="F94" i="10" s="1"/>
  <c r="J9" i="1"/>
  <c r="H24" i="9" l="1"/>
  <c r="F24" i="9"/>
  <c r="F26" i="9" s="1"/>
  <c r="C8" i="1" s="1"/>
  <c r="C6" i="1" l="1"/>
  <c r="H28" i="5"/>
  <c r="F30" i="5" s="1"/>
  <c r="H24" i="6"/>
  <c r="H26" i="4" l="1"/>
  <c r="H24" i="3"/>
  <c r="H28" i="2"/>
  <c r="F24" i="6" l="1"/>
  <c r="F26" i="6" s="1"/>
  <c r="C7" i="1" s="1"/>
  <c r="I9" i="1" l="1"/>
  <c r="H9" i="1" l="1"/>
  <c r="G9" i="1"/>
  <c r="F28" i="5" l="1"/>
  <c r="F26" i="4"/>
  <c r="F24" i="3"/>
  <c r="F28" i="2"/>
  <c r="F28" i="4" l="1"/>
  <c r="C5" i="1" s="1"/>
  <c r="F26" i="3"/>
  <c r="C4" i="1" s="1"/>
  <c r="F30" i="2"/>
  <c r="C3" i="1" s="1"/>
  <c r="E27" i="2"/>
  <c r="F29" i="2" s="1"/>
  <c r="E3" i="3" s="1"/>
  <c r="E23" i="3" s="1"/>
  <c r="F25" i="3" s="1"/>
  <c r="E3" i="4" s="1"/>
  <c r="E25" i="4" s="1"/>
  <c r="F27" i="4" s="1"/>
  <c r="E3" i="5" l="1"/>
  <c r="E27" i="5" s="1"/>
  <c r="F29" i="5" s="1"/>
  <c r="E3" i="6" s="1"/>
  <c r="E23" i="6" s="1"/>
  <c r="F25" i="6" s="1"/>
  <c r="E3" i="9" s="1"/>
  <c r="E23" i="9" s="1"/>
  <c r="F25" i="9" s="1"/>
  <c r="N12" i="1"/>
  <c r="F12" i="1"/>
  <c r="E12" i="1"/>
  <c r="P12" i="1"/>
  <c r="O12" i="1"/>
  <c r="R12" i="1"/>
  <c r="M12" i="1" l="1"/>
  <c r="T12" i="1" s="1"/>
  <c r="C12" i="1"/>
  <c r="L12" i="1" s="1"/>
</calcChain>
</file>

<file path=xl/sharedStrings.xml><?xml version="1.0" encoding="utf-8"?>
<sst xmlns="http://schemas.openxmlformats.org/spreadsheetml/2006/main" count="726" uniqueCount="448">
  <si>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</si>
  <si>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</si>
  <si>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</si>
  <si>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</si>
  <si>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</si>
  <si>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</si>
  <si>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</si>
  <si>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</si>
  <si>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</si>
  <si>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</si>
  <si>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</si>
  <si>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</si>
  <si>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</si>
  <si>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</si>
  <si>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</si>
  <si>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</si>
  <si>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</si>
  <si>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</si>
  <si>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</si>
  <si>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７－1</t>
    <phoneticPr fontId="2"/>
  </si>
  <si>
    <t>７－2</t>
  </si>
  <si>
    <t>７－3</t>
  </si>
  <si>
    <t>７－4</t>
  </si>
  <si>
    <t>７－5</t>
  </si>
  <si>
    <t>７－6</t>
  </si>
  <si>
    <t>７－7</t>
  </si>
  <si>
    <t>７－8</t>
  </si>
  <si>
    <t>７－9</t>
  </si>
  <si>
    <t>７－10</t>
  </si>
  <si>
    <t>７－11</t>
  </si>
  <si>
    <t>７－12</t>
  </si>
  <si>
    <t>７－13</t>
  </si>
  <si>
    <t>７－14</t>
  </si>
  <si>
    <t>７－15</t>
  </si>
  <si>
    <t>７－16</t>
  </si>
  <si>
    <t>７－17</t>
  </si>
  <si>
    <t>７－18</t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</si>
  <si>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</si>
  <si>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</si>
  <si>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</si>
  <si>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</si>
  <si>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レンタカー</t>
    <phoneticPr fontId="2"/>
  </si>
  <si>
    <t>衣服</t>
    <rPh sb="0" eb="2">
      <t>イフク</t>
    </rPh>
    <phoneticPr fontId="2"/>
  </si>
  <si>
    <t>飲食費</t>
    <rPh sb="0" eb="3">
      <t>インショクヒ</t>
    </rPh>
    <phoneticPr fontId="2"/>
  </si>
  <si>
    <t>山口さん、中川さん、本人　3名
すいしん西院　（修理作業後）</t>
    <rPh sb="0" eb="2">
      <t>ヤマグチ</t>
    </rPh>
    <rPh sb="5" eb="7">
      <t>ナカガワ</t>
    </rPh>
    <rPh sb="10" eb="12">
      <t>ホンニン</t>
    </rPh>
    <rPh sb="14" eb="15">
      <t>メイ</t>
    </rPh>
    <rPh sb="20" eb="22">
      <t>サイイン</t>
    </rPh>
    <rPh sb="24" eb="26">
      <t>シュウリ</t>
    </rPh>
    <rPh sb="26" eb="28">
      <t>サギョウ</t>
    </rPh>
    <rPh sb="28" eb="29">
      <t>ゴ</t>
    </rPh>
    <phoneticPr fontId="2"/>
  </si>
  <si>
    <t>店舗用飲料</t>
    <rPh sb="0" eb="3">
      <t>テンポヨウ</t>
    </rPh>
    <rPh sb="3" eb="5">
      <t>インリョウ</t>
    </rPh>
    <phoneticPr fontId="2"/>
  </si>
  <si>
    <t>ガソリン代</t>
    <rPh sb="4" eb="5">
      <t>ダイ</t>
    </rPh>
    <phoneticPr fontId="2"/>
  </si>
  <si>
    <t>印刷用紙</t>
    <rPh sb="0" eb="4">
      <t>インサツヨウシ</t>
    </rPh>
    <phoneticPr fontId="2"/>
  </si>
  <si>
    <t>タクシー代</t>
    <rPh sb="4" eb="5">
      <t>ダイ</t>
    </rPh>
    <phoneticPr fontId="2"/>
  </si>
  <si>
    <t>旅行用品</t>
    <rPh sb="0" eb="2">
      <t>リョコウ</t>
    </rPh>
    <rPh sb="2" eb="4">
      <t>ヨウヒン</t>
    </rPh>
    <phoneticPr fontId="2"/>
  </si>
  <si>
    <t>工具</t>
    <rPh sb="0" eb="2">
      <t>コウグ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</si>
  <si>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</si>
  <si>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</si>
  <si>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</si>
  <si>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8/12</t>
    <phoneticPr fontId="2"/>
  </si>
  <si>
    <t>8/23</t>
    <phoneticPr fontId="2"/>
  </si>
  <si>
    <t>電球</t>
    <rPh sb="0" eb="2">
      <t>デンキュウ</t>
    </rPh>
    <phoneticPr fontId="2"/>
  </si>
  <si>
    <t>８－2</t>
    <phoneticPr fontId="2"/>
  </si>
  <si>
    <t>８－3</t>
  </si>
  <si>
    <t>８－4</t>
  </si>
  <si>
    <t>８－5</t>
  </si>
  <si>
    <t>８－6</t>
  </si>
  <si>
    <t>８－7</t>
  </si>
  <si>
    <t>８－8</t>
  </si>
  <si>
    <t>８－9</t>
  </si>
  <si>
    <t>８－10</t>
  </si>
  <si>
    <t>８－11</t>
  </si>
  <si>
    <t>８－12</t>
  </si>
  <si>
    <t>８－13</t>
  </si>
  <si>
    <t>８－14</t>
  </si>
  <si>
    <t>８－15</t>
  </si>
  <si>
    <t>８－16</t>
  </si>
  <si>
    <t>８－17</t>
  </si>
  <si>
    <t>８－1</t>
    <phoneticPr fontId="2"/>
  </si>
  <si>
    <t>８－18</t>
  </si>
  <si>
    <t>8/17</t>
    <phoneticPr fontId="2"/>
  </si>
  <si>
    <t>8/11</t>
    <phoneticPr fontId="2"/>
  </si>
  <si>
    <t>8/16</t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</si>
  <si>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</si>
  <si>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</si>
  <si>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</si>
  <si>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</si>
  <si>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</si>
  <si>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</si>
  <si>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</si>
  <si>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</si>
  <si>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</si>
  <si>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</si>
  <si>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</si>
  <si>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</si>
  <si>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</si>
  <si>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</si>
  <si>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</si>
  <si>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</si>
  <si>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</si>
  <si>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</si>
  <si>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</si>
  <si>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</si>
  <si>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</si>
  <si>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</si>
  <si>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</si>
  <si>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</si>
  <si>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</si>
  <si>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</si>
  <si>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</si>
  <si>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</si>
  <si>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</si>
  <si>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</si>
  <si>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</si>
  <si>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</si>
  <si>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9/29</t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</si>
  <si>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</si>
  <si>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</si>
  <si>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</si>
  <si>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</si>
  <si>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</si>
  <si>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</si>
  <si>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</si>
  <si>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</si>
  <si>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</si>
  <si>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</si>
  <si>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</si>
  <si>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</si>
  <si>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</si>
  <si>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</si>
  <si>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</si>
  <si>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</si>
  <si>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</si>
  <si>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</si>
  <si>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</si>
  <si>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</si>
  <si>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支払い9/10</t>
    <rPh sb="0" eb="2">
      <t>シハラ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</si>
  <si>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</si>
  <si>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</si>
  <si>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10/10支払い</t>
    <rPh sb="5" eb="7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</si>
  <si>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</si>
  <si>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</si>
  <si>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9月</t>
  </si>
  <si>
    <t>10月</t>
  </si>
  <si>
    <t>11月</t>
  </si>
  <si>
    <t>12月</t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</si>
  <si>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</si>
  <si>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</si>
  <si>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</si>
  <si>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</si>
  <si>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ニッポンレンタカー</t>
    <phoneticPr fontId="2"/>
  </si>
  <si>
    <t>商品搬送</t>
    <rPh sb="0" eb="2">
      <t>ショウヒン</t>
    </rPh>
    <rPh sb="2" eb="4">
      <t>ハンソウ</t>
    </rPh>
    <phoneticPr fontId="2"/>
  </si>
  <si>
    <t>DOOR（イオンモール）</t>
    <phoneticPr fontId="2"/>
  </si>
  <si>
    <t>ロイヤルプロ</t>
    <phoneticPr fontId="2"/>
  </si>
  <si>
    <t>荷物運送用備品</t>
    <rPh sb="0" eb="2">
      <t>ニモツ</t>
    </rPh>
    <rPh sb="2" eb="4">
      <t>ウンソウ</t>
    </rPh>
    <rPh sb="4" eb="5">
      <t>ヨウ</t>
    </rPh>
    <rPh sb="5" eb="7">
      <t>ビヒン</t>
    </rPh>
    <phoneticPr fontId="2"/>
  </si>
  <si>
    <t>カルディー（イオン）</t>
    <phoneticPr fontId="2"/>
  </si>
  <si>
    <t>セルフ長岡天神SS</t>
    <rPh sb="3" eb="7">
      <t>ナガオカテンジン</t>
    </rPh>
    <phoneticPr fontId="2"/>
  </si>
  <si>
    <t>Joshin長岡京店</t>
    <rPh sb="6" eb="10">
      <t>ナガオカキョウテン</t>
    </rPh>
    <phoneticPr fontId="2"/>
  </si>
  <si>
    <t>都タクシー</t>
    <rPh sb="0" eb="1">
      <t>ミヤコ</t>
    </rPh>
    <phoneticPr fontId="2"/>
  </si>
  <si>
    <t>備品修理用接着剤</t>
    <rPh sb="0" eb="2">
      <t>ビヒン</t>
    </rPh>
    <rPh sb="2" eb="5">
      <t>シュウリヨウ</t>
    </rPh>
    <rPh sb="5" eb="8">
      <t>セッチャクザイ</t>
    </rPh>
    <phoneticPr fontId="2"/>
  </si>
  <si>
    <t>ヨドバシカメラ京都</t>
    <rPh sb="7" eb="9">
      <t>キョウト</t>
    </rPh>
    <phoneticPr fontId="2"/>
  </si>
  <si>
    <t>備品（タオル、ポット）</t>
    <rPh sb="0" eb="2">
      <t>ビヒン</t>
    </rPh>
    <phoneticPr fontId="2"/>
  </si>
  <si>
    <t>ニトリ</t>
    <phoneticPr fontId="2"/>
  </si>
  <si>
    <t>阪急タクシー</t>
    <rPh sb="0" eb="2">
      <t>ハンキュウ</t>
    </rPh>
    <phoneticPr fontId="2"/>
  </si>
  <si>
    <t>印刷用紙</t>
    <rPh sb="0" eb="2">
      <t>インサツ</t>
    </rPh>
    <rPh sb="2" eb="4">
      <t>ヨウシ</t>
    </rPh>
    <phoneticPr fontId="2"/>
  </si>
  <si>
    <t>アンティークHANAMIZUKI</t>
    <phoneticPr fontId="2"/>
  </si>
  <si>
    <t>ヤマトホームコンビニエンス</t>
    <phoneticPr fontId="2"/>
  </si>
  <si>
    <t>コーナン</t>
    <phoneticPr fontId="2"/>
  </si>
  <si>
    <t>納品書用紙</t>
    <rPh sb="0" eb="3">
      <t>ノウヒンショ</t>
    </rPh>
    <rPh sb="3" eb="5">
      <t>ヨウシ</t>
    </rPh>
    <phoneticPr fontId="2"/>
  </si>
  <si>
    <t>買付け（現金）</t>
    <rPh sb="0" eb="2">
      <t>カイツ</t>
    </rPh>
    <rPh sb="4" eb="6">
      <t>ゲンキン</t>
    </rPh>
    <phoneticPr fontId="2"/>
  </si>
  <si>
    <t>7/29-8/3</t>
    <phoneticPr fontId="2"/>
  </si>
  <si>
    <t>10/29</t>
    <phoneticPr fontId="2"/>
  </si>
  <si>
    <t>10/26</t>
    <phoneticPr fontId="2"/>
  </si>
  <si>
    <t>ガソリン代</t>
    <rPh sb="4" eb="5">
      <t>ダイ</t>
    </rPh>
    <phoneticPr fontId="2"/>
  </si>
  <si>
    <t>7/28</t>
    <phoneticPr fontId="2"/>
  </si>
  <si>
    <t>KIX currency exchange</t>
    <phoneticPr fontId="2"/>
  </si>
  <si>
    <t>買付金の￡に換金</t>
    <rPh sb="0" eb="2">
      <t>カイツケ</t>
    </rPh>
    <rPh sb="2" eb="3">
      <t>キン</t>
    </rPh>
    <rPh sb="6" eb="8">
      <t>カンキン</t>
    </rPh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</si>
  <si>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</si>
  <si>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</si>
  <si>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</si>
  <si>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</si>
  <si>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</si>
  <si>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</si>
  <si>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</si>
  <si>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</si>
  <si>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</si>
  <si>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</si>
  <si>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</si>
  <si>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</si>
  <si>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</si>
  <si>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</si>
  <si>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</si>
  <si>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</si>
  <si>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</si>
  <si>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</si>
  <si>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</si>
  <si>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</si>
  <si>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</si>
  <si>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</si>
  <si>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</si>
  <si>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</si>
  <si>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</si>
  <si>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</si>
  <si>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</si>
  <si>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</si>
  <si>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</si>
  <si>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</si>
  <si>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</si>
  <si>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</si>
  <si>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</si>
  <si>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</si>
  <si>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</si>
  <si>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</si>
  <si>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</si>
  <si>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</si>
  <si>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</si>
  <si>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</si>
  <si>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</si>
  <si>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</si>
  <si>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</si>
  <si>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</si>
  <si>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</si>
  <si>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</si>
  <si>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</si>
  <si>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</si>
  <si>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</si>
  <si>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</si>
  <si>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</si>
  <si>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</si>
  <si>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</si>
  <si>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</si>
  <si>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</si>
  <si>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</si>
  <si>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</si>
  <si>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</si>
  <si>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</si>
  <si>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</si>
  <si>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</si>
  <si>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</si>
  <si>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</si>
  <si>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</si>
  <si>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</si>
  <si>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</si>
  <si>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</si>
  <si>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</si>
  <si>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</si>
  <si>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</si>
  <si>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</si>
  <si>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</si>
  <si>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</si>
  <si>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</si>
  <si>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</si>
  <si>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給与に使用</t>
    <rPh sb="0" eb="2">
      <t>キュウヨ</t>
    </rPh>
    <rPh sb="3" eb="5">
      <t>シヨウ</t>
    </rPh>
    <phoneticPr fontId="2"/>
  </si>
  <si>
    <t>家賃に使用</t>
    <rPh sb="0" eb="2">
      <t>ヤチン</t>
    </rPh>
    <rPh sb="3" eb="5">
      <t>シヨウ</t>
    </rPh>
    <phoneticPr fontId="2"/>
  </si>
  <si>
    <t>領収書は仲介のフラワーショップ　Hanakoに提出</t>
    <rPh sb="0" eb="3">
      <t>リョウシュウショ</t>
    </rPh>
    <rPh sb="4" eb="6">
      <t>チュウカイ</t>
    </rPh>
    <rPh sb="23" eb="25">
      <t>テイシュツ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</si>
  <si>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</si>
  <si>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</si>
  <si>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</si>
  <si>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</si>
  <si>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買付け出張経費</t>
    <rPh sb="0" eb="2">
      <t>カイツ</t>
    </rPh>
    <rPh sb="3" eb="5">
      <t>シュッチョウ</t>
    </rPh>
    <rPh sb="5" eb="7">
      <t>ケイヒ</t>
    </rPh>
    <phoneticPr fontId="2"/>
  </si>
  <si>
    <t>買付け（カード）</t>
    <rPh sb="0" eb="2">
      <t>カイツ</t>
    </rPh>
    <phoneticPr fontId="2"/>
  </si>
  <si>
    <t>その他カード</t>
    <rPh sb="2" eb="3">
      <t>タ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</si>
  <si>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</si>
  <si>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</si>
  <si>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</si>
  <si>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</si>
  <si>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</si>
  <si>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</si>
  <si>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9/12</t>
    <phoneticPr fontId="2"/>
  </si>
  <si>
    <t>10/12</t>
    <phoneticPr fontId="2"/>
  </si>
  <si>
    <t>10/13</t>
  </si>
  <si>
    <t>電気代（９月）</t>
    <rPh sb="0" eb="3">
      <t>デンキダイ</t>
    </rPh>
    <rPh sb="5" eb="6">
      <t>ガツ</t>
    </rPh>
    <phoneticPr fontId="2"/>
  </si>
  <si>
    <t>電気代（１０月）</t>
    <rPh sb="0" eb="3">
      <t>デンキダイ</t>
    </rPh>
    <rPh sb="6" eb="7">
      <t>ガツ</t>
    </rPh>
    <phoneticPr fontId="2"/>
  </si>
  <si>
    <t>関西電力</t>
    <rPh sb="0" eb="2">
      <t>カンサイ</t>
    </rPh>
    <rPh sb="2" eb="4">
      <t>デンリョク</t>
    </rPh>
    <phoneticPr fontId="2"/>
  </si>
  <si>
    <t>ヨドバシカメラ</t>
    <phoneticPr fontId="2"/>
  </si>
  <si>
    <t>フラワーショップ　Hanako</t>
    <phoneticPr fontId="2"/>
  </si>
  <si>
    <t>7/25</t>
    <phoneticPr fontId="2"/>
  </si>
  <si>
    <t>7/03</t>
    <phoneticPr fontId="2"/>
  </si>
  <si>
    <t>7/14</t>
    <phoneticPr fontId="2"/>
  </si>
  <si>
    <t>7/13</t>
    <phoneticPr fontId="2"/>
  </si>
  <si>
    <t>7/24</t>
    <phoneticPr fontId="2"/>
  </si>
  <si>
    <t>7/27</t>
    <phoneticPr fontId="2"/>
  </si>
  <si>
    <t>7/15</t>
    <phoneticPr fontId="2"/>
  </si>
  <si>
    <t>7/26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</si>
  <si>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</si>
  <si>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</si>
  <si>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</si>
  <si>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</si>
  <si>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</si>
  <si>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</si>
  <si>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</si>
  <si>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</si>
  <si>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</si>
  <si>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</si>
  <si>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</si>
  <si>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</si>
  <si>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</si>
  <si>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</si>
  <si>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</si>
  <si>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</si>
  <si>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</si>
  <si>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</si>
  <si>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</si>
  <si>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</si>
  <si>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</si>
  <si>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</si>
  <si>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←出金取り消しました</t>
    <rPh sb="1" eb="3">
      <t>シュッキン</t>
    </rPh>
    <rPh sb="3" eb="4">
      <t>ト</t>
    </rPh>
    <rPh sb="5" eb="6">
      <t>ケ</t>
    </rPh>
    <phoneticPr fontId="2"/>
  </si>
  <si>
    <t>9/13</t>
  </si>
  <si>
    <t>銀行入金</t>
    <rPh sb="0" eb="2">
      <t>ギンコウ</t>
    </rPh>
    <rPh sb="2" eb="4">
      <t>ニュウキン</t>
    </rPh>
    <phoneticPr fontId="2"/>
  </si>
  <si>
    <t>◆売上</t>
    <rPh sb="1" eb="3">
      <t>ウリアゲ</t>
    </rPh>
    <phoneticPr fontId="2"/>
  </si>
  <si>
    <t>7/08</t>
    <phoneticPr fontId="2"/>
  </si>
  <si>
    <t>7/18</t>
    <phoneticPr fontId="2"/>
  </si>
  <si>
    <t>8/24</t>
  </si>
  <si>
    <t>9/10</t>
    <phoneticPr fontId="2"/>
  </si>
  <si>
    <t>9/17</t>
    <phoneticPr fontId="2"/>
  </si>
  <si>
    <t>◆売上</t>
    <rPh sb="0" eb="3">
      <t>シカクウリアゲ</t>
    </rPh>
    <phoneticPr fontId="2"/>
  </si>
  <si>
    <t>10/04</t>
    <phoneticPr fontId="2"/>
  </si>
  <si>
    <t>10/05</t>
  </si>
  <si>
    <t>10/14</t>
  </si>
  <si>
    <t>10/17</t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</si>
  <si>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</si>
  <si>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</si>
  <si>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</si>
  <si>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</si>
  <si>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</si>
  <si>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</si>
  <si>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</si>
  <si>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</si>
  <si>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</si>
  <si>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</si>
  <si>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</si>
  <si>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</si>
  <si>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</si>
  <si>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</si>
  <si>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</si>
  <si>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</si>
  <si>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</si>
  <si>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</si>
  <si>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7/21</t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</si>
  <si>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</si>
  <si>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</si>
  <si>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</si>
  <si>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カード決済</t>
    <rPh sb="3" eb="5">
      <t>ケッサイ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</si>
  <si>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</si>
  <si>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</si>
  <si>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</si>
  <si>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</si>
  <si>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</si>
  <si>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</si>
  <si>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</si>
  <si>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</si>
  <si>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</si>
  <si>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</si>
  <si>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</si>
  <si>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</si>
  <si>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</si>
  <si>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</si>
  <si>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</si>
  <si>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</si>
  <si>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</si>
  <si>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</si>
  <si>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</si>
  <si>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</si>
  <si>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</si>
  <si>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</si>
  <si>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</si>
  <si>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</si>
  <si>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</si>
  <si>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</si>
  <si>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</si>
  <si>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</si>
  <si>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</si>
  <si>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</si>
  <si>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</si>
  <si>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</si>
  <si>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</si>
  <si>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</si>
  <si>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</si>
  <si>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</si>
  <si>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</si>
  <si>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</si>
  <si>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</si>
  <si>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</si>
  <si>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</si>
  <si>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</si>
  <si>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</si>
  <si>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</si>
  <si>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</si>
  <si>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</si>
  <si>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</si>
  <si>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</si>
  <si>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</si>
  <si>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</si>
  <si>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</si>
  <si>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</si>
  <si>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</si>
  <si>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</si>
  <si>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</si>
  <si>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</si>
  <si>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</si>
  <si>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</si>
  <si>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洋服購入</t>
    <rPh sb="0" eb="2">
      <t>ヨウフク</t>
    </rPh>
    <rPh sb="2" eb="4">
      <t>コウニュウ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</si>
  <si>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</si>
  <si>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</si>
  <si>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</si>
  <si>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</si>
  <si>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</si>
  <si>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</si>
  <si>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</si>
  <si>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</si>
  <si>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</si>
  <si>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</si>
  <si>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</si>
  <si>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</si>
  <si>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(未払い）</t>
    <rPh sb="1" eb="3">
      <t>ミバラ</t>
    </rPh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</si>
  <si>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</si>
  <si>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（未687.9万円）</t>
    <rPh sb="0" eb="1">
      <t>ミ</t>
    </rPh>
    <rPh sb="6" eb="8">
      <t>マンエン</t>
    </rPh>
    <phoneticPr fontId="2"/>
  </si>
  <si>
    <t>12/21</t>
    <phoneticPr fontId="2"/>
  </si>
  <si>
    <t>C3-0030</t>
  </si>
  <si>
    <t>C4-0004 </t>
  </si>
  <si>
    <t>E6-0002 </t>
  </si>
  <si>
    <t>D2-0006 </t>
  </si>
  <si>
    <t>C3-0034 </t>
  </si>
  <si>
    <t>C3-0035 </t>
  </si>
  <si>
    <t>1/23</t>
    <phoneticPr fontId="2"/>
  </si>
  <si>
    <t>E6-0005 </t>
  </si>
  <si>
    <t>C4-0010 </t>
  </si>
  <si>
    <t>C3-0007</t>
  </si>
  <si>
    <t>C3-0028</t>
  </si>
  <si>
    <t>C1-0025 </t>
  </si>
  <si>
    <t>G1-0005</t>
  </si>
  <si>
    <t>C6-0014 </t>
  </si>
  <si>
    <t>C6-0013 </t>
  </si>
  <si>
    <t>受取</t>
    <rPh sb="0" eb="2">
      <t>ウケトリ</t>
    </rPh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</si>
  <si>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</si>
  <si>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</si>
  <si>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</si>
  <si>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</si>
  <si>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国内運賃</t>
    <rPh sb="0" eb="2">
      <t>コクナイ</t>
    </rPh>
    <rPh sb="2" eb="4">
      <t>ウンチン</t>
    </rPh>
    <phoneticPr fontId="2"/>
  </si>
  <si>
    <t>1月入金予定</t>
    <rPh sb="1" eb="2">
      <t>ガツ</t>
    </rPh>
    <rPh sb="2" eb="4">
      <t>ニュウキン</t>
    </rPh>
    <rPh sb="4" eb="6">
      <t>ヨテイ</t>
    </rPh>
    <phoneticPr fontId="2"/>
  </si>
  <si>
    <t>運賃</t>
  </si>
  <si>
    <t>運賃</t>
    <rPh sb="0" eb="2">
      <t>ウンチン</t>
    </rPh>
    <phoneticPr fontId="2"/>
  </si>
  <si>
    <t>（未 726万円）</t>
    <rPh sb="1" eb="2">
      <t>ミ</t>
    </rPh>
    <rPh sb="6" eb="8">
      <t>マンエン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</si>
  <si>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</si>
  <si>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未1,050,000</t>
    <rPh sb="0" eb="1">
      <t>ミ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</si>
  <si>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</si>
  <si>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</si>
  <si>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</si>
  <si>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船便運賃支払い</t>
    <rPh sb="0" eb="4">
      <t>フナビンウンチン</t>
    </rPh>
    <rPh sb="4" eb="6">
      <t>シハラ</t>
    </rPh>
    <phoneticPr fontId="2"/>
  </si>
  <si>
    <t>未</t>
    <rPh sb="0" eb="1">
      <t>ミ</t>
    </rPh>
    <phoneticPr fontId="2"/>
  </si>
  <si>
    <t>未1,4150,000</t>
    <rPh sb="0" eb="1">
      <t>ミ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</si>
  <si>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</si>
  <si>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1月収入</t>
    <rPh sb="1" eb="2">
      <t>ガツ</t>
    </rPh>
    <rPh sb="2" eb="4">
      <t>シュウニュウ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</si>
</sst>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.5"/>
      <color rgb="FF000000"/>
      <name val="Meiryo"/>
      <family val="3"/>
      <charset val="128"/>
    </font>
    <font>
      <sz val="7"/>
      <color rgb="FF00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56" fontId="0" fillId="0" borderId="1" xfId="0" quotePrefix="1" applyNumberFormat="1" applyBorder="1">
      <alignment vertical="center"/>
    </xf>
    <xf numFmtId="38" fontId="0" fillId="0" borderId="0" xfId="1" applyNumberFormat="1" applyFont="1">
      <alignment vertical="center"/>
    </xf>
    <xf numFmtId="0" fontId="3" fillId="0" borderId="1" xfId="0" quotePrefix="1" applyFont="1" applyBorder="1">
      <alignment vertical="center"/>
    </xf>
    <xf numFmtId="38" fontId="0" fillId="0" borderId="1" xfId="1" applyNumberFormat="1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NumberFormat="1" applyFont="1" applyBorder="1">
      <alignment vertical="center"/>
    </xf>
    <xf numFmtId="0" fontId="8" fillId="2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9" fillId="0" borderId="0" xfId="0" applyFont="1">
      <alignment vertical="center"/>
    </xf>
    <xf numFmtId="38" fontId="0" fillId="4" borderId="1" xfId="1" applyFont="1" applyFill="1" applyBorder="1">
      <alignment vertical="center"/>
    </xf>
    <xf numFmtId="3" fontId="0" fillId="0" borderId="0" xfId="0" applyNumberFormat="1">
      <alignment vertical="center"/>
    </xf>
    <xf numFmtId="38" fontId="0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T14"/>
  <sheetViews>
    <sheetView workbookViewId="0">
      <selection activeCell="I12" sqref="I12"/>
    </sheetView>
  </sheetViews>
  <sheetFormatPr defaultRowHeight="18"/>
  <cols>
    <col min="2" max="2" width="13.4140625" bestFit="1" customWidth="1"/>
    <col min="3" max="3" width="10.58203125" customWidth="1"/>
    <col min="7" max="7" width="10.1640625" bestFit="1" customWidth="1"/>
    <col min="8" max="11" width="10.1640625" customWidth="1"/>
    <col min="13" max="13" width="9.1640625" style="1" bestFit="1" customWidth="1"/>
    <col min="14" max="15" width="9.25" bestFit="1" customWidth="1"/>
    <col min="16" max="16" width="9.1640625" bestFit="1" customWidth="1"/>
    <col min="18" max="19" width="8.75" bestFit="1" customWidth="1"/>
  </cols>
  <sheetData>
    <row r="2" spans="2:20" ht="39">
      <c r="B2" t="s">
        <v>0</v>
      </c>
      <c r="C2" t="s">
        <v>1</v>
      </c>
      <c r="D2" t="s">
        <v>2</v>
      </c>
      <c r="E2" t="s">
        <v>3</v>
      </c>
      <c r="F2" t="s">
        <v>4</v>
      </c>
      <c r="G2" s="18" t="s">
        <v>141</v>
      </c>
      <c r="H2" s="19" t="s">
        <v>142</v>
      </c>
      <c r="I2" s="19" t="s">
        <v>335</v>
      </c>
      <c r="J2" s="19" t="s">
        <v>336</v>
      </c>
      <c r="K2" s="18" t="s">
        <v>143</v>
      </c>
      <c r="M2" s="1" t="s">
        <v>5</v>
      </c>
      <c r="N2" t="s">
        <v>6</v>
      </c>
      <c r="O2" t="s">
        <v>7</v>
      </c>
      <c r="P2" t="s">
        <v>8</v>
      </c>
      <c r="Q2" t="s">
        <v>9</v>
      </c>
      <c r="R2" t="s">
        <v>10</v>
      </c>
      <c r="S2" t="s">
        <v>11</v>
      </c>
    </row>
    <row r="3" spans="2:20">
      <c r="B3" s="2" t="s">
        <v>17</v>
      </c>
      <c r="C3" s="3">
        <f>'7月'!F30</f>
        <v>1110051.46</v>
      </c>
      <c r="D3" s="1">
        <v>172000</v>
      </c>
      <c r="G3" s="1">
        <v>17920</v>
      </c>
      <c r="H3" s="1"/>
      <c r="I3" s="1"/>
      <c r="J3" s="1"/>
      <c r="K3" s="1">
        <v>973670</v>
      </c>
    </row>
    <row r="4" spans="2:20">
      <c r="B4" t="s">
        <v>18</v>
      </c>
      <c r="C4" s="3">
        <f>'8月 '!F26</f>
        <v>48259</v>
      </c>
      <c r="D4" s="1">
        <v>172000</v>
      </c>
      <c r="E4" s="1"/>
      <c r="F4" s="1"/>
      <c r="G4" s="1">
        <v>19200</v>
      </c>
      <c r="H4" s="1"/>
      <c r="I4" s="21">
        <v>10800</v>
      </c>
      <c r="J4" s="21"/>
      <c r="K4" s="1"/>
      <c r="O4" s="3"/>
      <c r="P4" s="3"/>
      <c r="R4" s="3"/>
    </row>
    <row r="5" spans="2:20">
      <c r="B5" s="2" t="s">
        <v>137</v>
      </c>
      <c r="C5" s="3">
        <f>'9月 '!F28</f>
        <v>128489</v>
      </c>
      <c r="D5" s="1">
        <v>172000</v>
      </c>
      <c r="E5" s="1"/>
      <c r="F5" s="1"/>
      <c r="G5" s="1">
        <v>25000</v>
      </c>
      <c r="H5" s="5">
        <v>95382</v>
      </c>
      <c r="I5" s="21">
        <v>5100</v>
      </c>
      <c r="J5" s="21">
        <v>9500</v>
      </c>
      <c r="K5" s="20">
        <v>322911</v>
      </c>
    </row>
    <row r="6" spans="2:20">
      <c r="B6" t="s">
        <v>138</v>
      </c>
      <c r="C6" s="3">
        <f>'10月 '!F30</f>
        <v>22381</v>
      </c>
      <c r="D6" s="1">
        <v>172000</v>
      </c>
      <c r="E6" s="1"/>
      <c r="F6" s="1"/>
      <c r="G6" s="1">
        <v>24460</v>
      </c>
      <c r="H6" s="1">
        <v>57600</v>
      </c>
      <c r="I6" s="1"/>
      <c r="J6" s="1">
        <v>5440</v>
      </c>
      <c r="K6" s="1">
        <v>6060000</v>
      </c>
      <c r="N6" s="3"/>
      <c r="O6" s="3"/>
      <c r="P6" s="3"/>
      <c r="R6" s="3"/>
    </row>
    <row r="7" spans="2:20">
      <c r="B7" s="2" t="s">
        <v>139</v>
      </c>
      <c r="C7" s="3">
        <f>'11月'!F26</f>
        <v>112617</v>
      </c>
      <c r="D7" s="1">
        <v>172000</v>
      </c>
      <c r="E7" s="1"/>
      <c r="F7" s="1"/>
      <c r="G7" s="1">
        <v>0</v>
      </c>
      <c r="H7" s="1">
        <v>3375</v>
      </c>
      <c r="I7" s="1"/>
      <c r="J7" s="1">
        <v>51880</v>
      </c>
      <c r="K7" s="1">
        <v>4304000</v>
      </c>
    </row>
    <row r="8" spans="2:20">
      <c r="B8" t="s">
        <v>140</v>
      </c>
      <c r="C8" s="3">
        <f>'12月'!F26</f>
        <v>166488</v>
      </c>
      <c r="D8" s="1">
        <v>172000</v>
      </c>
      <c r="E8" s="1"/>
      <c r="F8" s="1"/>
      <c r="G8" s="1"/>
      <c r="H8" s="1"/>
      <c r="I8" s="1">
        <v>228753</v>
      </c>
      <c r="J8" s="1"/>
      <c r="K8" s="1">
        <v>1395000</v>
      </c>
    </row>
    <row r="9" spans="2:20">
      <c r="B9" s="2" t="s">
        <v>144</v>
      </c>
      <c r="C9" s="3"/>
      <c r="D9" s="1"/>
      <c r="E9" s="1"/>
      <c r="F9" s="1"/>
      <c r="G9" s="1">
        <f>SUM(G3:G8)</f>
        <v>86580</v>
      </c>
      <c r="H9" s="1">
        <f>SUM(H3:H8)</f>
        <v>156357</v>
      </c>
      <c r="I9" s="1">
        <f>SUM(I3:I8)</f>
        <v>244653</v>
      </c>
      <c r="J9" s="1">
        <f>SUM(J3:J8)</f>
        <v>66820</v>
      </c>
      <c r="K9" s="1">
        <f>輸出のみ!E83</f>
        <v>22952581</v>
      </c>
      <c r="N9" s="3"/>
    </row>
    <row r="10" spans="2:20">
      <c r="C10" s="3"/>
      <c r="D10" s="1"/>
      <c r="E10" s="1"/>
      <c r="F10" s="1"/>
    </row>
    <row r="11" spans="2:20">
      <c r="D11" s="1"/>
      <c r="E11" s="1"/>
      <c r="F11" s="1"/>
    </row>
    <row r="12" spans="2:20">
      <c r="B12" t="s">
        <v>12</v>
      </c>
      <c r="C12" s="3">
        <f>SUM(C3:C10)</f>
        <v>1588285.46</v>
      </c>
      <c r="D12" s="3">
        <f>SUM(D3:D10)</f>
        <v>1032000</v>
      </c>
      <c r="E12" s="3">
        <f>SUM(E5:E10)</f>
        <v>0</v>
      </c>
      <c r="F12" s="3">
        <f>SUM(F5:F10)</f>
        <v>0</v>
      </c>
      <c r="H12" s="3"/>
      <c r="I12" s="3"/>
      <c r="J12" s="3"/>
      <c r="K12" s="3"/>
      <c r="L12" s="3">
        <f>SUM(C12:F12)</f>
        <v>2620285.46</v>
      </c>
      <c r="M12" s="1">
        <f>SUM(M3:M11)</f>
        <v>0</v>
      </c>
      <c r="N12" s="1">
        <f>SUM(N3:N11)</f>
        <v>0</v>
      </c>
      <c r="O12" s="1">
        <f>SUM(O3:O11)</f>
        <v>0</v>
      </c>
      <c r="P12" s="1">
        <f>SUM(P3:P11)</f>
        <v>0</v>
      </c>
      <c r="Q12" s="1"/>
      <c r="R12" s="1">
        <f>SUM(R3:R11)</f>
        <v>0</v>
      </c>
      <c r="S12" s="1"/>
      <c r="T12">
        <f>SUM(M12:S12)</f>
        <v>0</v>
      </c>
    </row>
    <row r="14" spans="2:20">
      <c r="B14" t="s">
        <v>334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2"/>
  <sheetViews>
    <sheetView topLeftCell="A8" workbookViewId="0">
      <selection activeCell="D20" sqref="D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10.1640625" customWidth="1"/>
  </cols>
  <sheetData>
    <row r="2" spans="2:10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0">
      <c r="B3" s="4"/>
      <c r="C3" s="4"/>
      <c r="D3" s="4" t="s">
        <v>40</v>
      </c>
      <c r="E3" s="1">
        <v>113446</v>
      </c>
      <c r="F3" s="5"/>
      <c r="G3" s="5"/>
      <c r="H3" s="6"/>
      <c r="I3" s="7"/>
    </row>
    <row r="4" spans="2:10">
      <c r="B4" s="8" t="s">
        <v>20</v>
      </c>
      <c r="C4" s="8" t="s">
        <v>272</v>
      </c>
      <c r="D4" s="4" t="s">
        <v>42</v>
      </c>
      <c r="E4" s="5"/>
      <c r="F4" s="5">
        <v>3888</v>
      </c>
      <c r="G4" s="5"/>
      <c r="H4" s="6"/>
      <c r="I4" s="7" t="s">
        <v>147</v>
      </c>
    </row>
    <row r="5" spans="2:10">
      <c r="B5" s="8"/>
      <c r="C5" s="22" t="s">
        <v>305</v>
      </c>
      <c r="D5" s="4" t="s">
        <v>304</v>
      </c>
      <c r="E5" s="5">
        <v>2750</v>
      </c>
      <c r="F5" s="5"/>
      <c r="G5" s="5"/>
      <c r="H5" s="6"/>
      <c r="I5" s="7"/>
    </row>
    <row r="6" spans="2:10">
      <c r="B6" s="8" t="s">
        <v>23</v>
      </c>
      <c r="C6" s="8" t="s">
        <v>274</v>
      </c>
      <c r="D6" s="4" t="s">
        <v>45</v>
      </c>
      <c r="E6" s="5"/>
      <c r="F6" s="5">
        <v>2543</v>
      </c>
      <c r="G6" s="5"/>
      <c r="H6" s="6"/>
      <c r="I6" s="7" t="s">
        <v>150</v>
      </c>
    </row>
    <row r="7" spans="2:10">
      <c r="B7" s="8"/>
      <c r="C7" s="8" t="s">
        <v>273</v>
      </c>
      <c r="D7" s="4" t="s">
        <v>304</v>
      </c>
      <c r="E7" s="5">
        <v>5000</v>
      </c>
      <c r="F7" s="5"/>
      <c r="G7" s="5"/>
      <c r="H7" s="6"/>
      <c r="I7" s="7"/>
    </row>
    <row r="8" spans="2:10" ht="33">
      <c r="B8" s="8" t="s">
        <v>21</v>
      </c>
      <c r="C8" s="8" t="s">
        <v>273</v>
      </c>
      <c r="D8" s="4" t="s">
        <v>43</v>
      </c>
      <c r="E8" s="5"/>
      <c r="F8" s="5">
        <v>11931</v>
      </c>
      <c r="G8" s="5"/>
      <c r="H8" s="6"/>
      <c r="I8" s="15" t="s">
        <v>44</v>
      </c>
    </row>
    <row r="9" spans="2:10">
      <c r="B9" s="8" t="s">
        <v>27</v>
      </c>
      <c r="C9" s="8" t="s">
        <v>273</v>
      </c>
      <c r="D9" s="4" t="s">
        <v>154</v>
      </c>
      <c r="E9" s="5"/>
      <c r="F9" s="5">
        <v>1077</v>
      </c>
      <c r="G9" s="5"/>
      <c r="H9" s="6"/>
      <c r="I9" s="7" t="s">
        <v>148</v>
      </c>
    </row>
    <row r="10" spans="2:10">
      <c r="B10" s="8" t="s">
        <v>26</v>
      </c>
      <c r="C10" s="8" t="s">
        <v>277</v>
      </c>
      <c r="D10" s="4" t="s">
        <v>48</v>
      </c>
      <c r="E10" s="5"/>
      <c r="F10" s="5">
        <v>1890</v>
      </c>
      <c r="G10" s="5"/>
      <c r="H10" s="6"/>
      <c r="I10" s="7" t="s">
        <v>153</v>
      </c>
    </row>
    <row r="11" spans="2:10">
      <c r="B11" s="8"/>
      <c r="C11" s="8" t="s">
        <v>306</v>
      </c>
      <c r="D11" s="4" t="s">
        <v>304</v>
      </c>
      <c r="E11" s="5">
        <v>4860</v>
      </c>
      <c r="F11" s="5"/>
      <c r="G11" s="5"/>
      <c r="H11" s="6"/>
      <c r="I11" s="7"/>
    </row>
    <row r="12" spans="2:10">
      <c r="B12" s="8"/>
      <c r="C12" s="8" t="s">
        <v>333</v>
      </c>
      <c r="D12" s="4" t="s">
        <v>304</v>
      </c>
      <c r="E12" s="5">
        <v>5310</v>
      </c>
      <c r="F12" s="5"/>
      <c r="G12" s="5"/>
      <c r="H12" s="6"/>
      <c r="I12" s="7"/>
    </row>
    <row r="13" spans="2:10">
      <c r="B13" s="8" t="s">
        <v>22</v>
      </c>
      <c r="C13" s="8" t="s">
        <v>204</v>
      </c>
      <c r="D13" s="4" t="s">
        <v>149</v>
      </c>
      <c r="E13" s="5"/>
      <c r="F13" s="5">
        <v>4845</v>
      </c>
      <c r="G13" s="5"/>
      <c r="H13" s="6"/>
      <c r="I13" s="7" t="s">
        <v>148</v>
      </c>
    </row>
    <row r="14" spans="2:10">
      <c r="B14" s="8" t="s">
        <v>24</v>
      </c>
      <c r="C14" s="8" t="s">
        <v>275</v>
      </c>
      <c r="D14" s="4" t="s">
        <v>46</v>
      </c>
      <c r="E14" s="5"/>
      <c r="F14" s="5">
        <v>4183</v>
      </c>
      <c r="G14" s="5"/>
      <c r="H14" s="6"/>
      <c r="I14" s="7" t="s">
        <v>151</v>
      </c>
    </row>
    <row r="15" spans="2:10">
      <c r="B15" s="8" t="s">
        <v>19</v>
      </c>
      <c r="C15" s="8" t="s">
        <v>271</v>
      </c>
      <c r="D15" s="4" t="s">
        <v>41</v>
      </c>
      <c r="E15" s="5"/>
      <c r="F15" s="5">
        <v>4644</v>
      </c>
      <c r="G15" s="5"/>
      <c r="H15" s="6"/>
      <c r="I15" s="7" t="s">
        <v>145</v>
      </c>
      <c r="J15" t="s">
        <v>146</v>
      </c>
    </row>
    <row r="16" spans="2:10">
      <c r="B16" s="8" t="s">
        <v>28</v>
      </c>
      <c r="C16" s="8" t="s">
        <v>278</v>
      </c>
      <c r="D16" s="4" t="s">
        <v>49</v>
      </c>
      <c r="E16" s="5"/>
      <c r="F16" s="5">
        <v>1707</v>
      </c>
      <c r="G16" s="5"/>
      <c r="H16" s="6"/>
      <c r="I16" s="7" t="s">
        <v>155</v>
      </c>
    </row>
    <row r="17" spans="2:13">
      <c r="B17" s="8" t="s">
        <v>25</v>
      </c>
      <c r="C17" s="8" t="s">
        <v>276</v>
      </c>
      <c r="D17" s="4" t="s">
        <v>47</v>
      </c>
      <c r="E17" s="5"/>
      <c r="F17" s="5">
        <v>2084</v>
      </c>
      <c r="G17" s="5"/>
      <c r="H17" s="6"/>
      <c r="I17" s="7" t="s">
        <v>152</v>
      </c>
    </row>
    <row r="18" spans="2:13">
      <c r="B18" s="8"/>
      <c r="C18" s="8" t="s">
        <v>169</v>
      </c>
      <c r="D18" s="17" t="s">
        <v>171</v>
      </c>
      <c r="E18" s="4">
        <v>200000</v>
      </c>
      <c r="F18" s="5"/>
      <c r="G18" s="5"/>
      <c r="H18" s="6"/>
      <c r="I18" s="7" t="s">
        <v>170</v>
      </c>
    </row>
    <row r="19" spans="2:13">
      <c r="B19" s="8" t="s">
        <v>29</v>
      </c>
      <c r="C19" s="8" t="s">
        <v>165</v>
      </c>
      <c r="D19" s="4" t="s">
        <v>164</v>
      </c>
      <c r="E19" s="5"/>
      <c r="F19" s="5">
        <v>119117.46</v>
      </c>
      <c r="G19" s="5"/>
      <c r="H19" s="6"/>
      <c r="I19" s="7"/>
    </row>
    <row r="20" spans="2:13">
      <c r="B20" s="8" t="s">
        <v>30</v>
      </c>
      <c r="C20" s="8"/>
      <c r="D20" s="4" t="s">
        <v>254</v>
      </c>
      <c r="E20" s="5"/>
      <c r="F20" s="5"/>
      <c r="G20" s="5"/>
      <c r="H20" s="25">
        <v>446709</v>
      </c>
      <c r="I20" s="9" t="s">
        <v>131</v>
      </c>
    </row>
    <row r="21" spans="2:13">
      <c r="B21" s="8" t="s">
        <v>31</v>
      </c>
      <c r="C21" s="8"/>
      <c r="D21" s="4" t="s">
        <v>255</v>
      </c>
      <c r="E21" s="5"/>
      <c r="F21" s="5"/>
      <c r="G21" s="5"/>
      <c r="H21" s="16">
        <v>499493</v>
      </c>
      <c r="I21" s="9" t="s">
        <v>131</v>
      </c>
    </row>
    <row r="22" spans="2:13">
      <c r="B22" s="8" t="s">
        <v>32</v>
      </c>
      <c r="C22" s="8"/>
      <c r="D22" s="4" t="s">
        <v>256</v>
      </c>
      <c r="E22" s="5"/>
      <c r="F22" s="5"/>
      <c r="G22" s="5"/>
      <c r="H22" s="16">
        <v>5940</v>
      </c>
      <c r="I22" s="9" t="s">
        <v>131</v>
      </c>
      <c r="L22" s="10"/>
      <c r="M22" s="11"/>
    </row>
    <row r="23" spans="2:13">
      <c r="B23" s="8" t="s">
        <v>33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34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35</v>
      </c>
      <c r="C25" s="8"/>
      <c r="D25" s="4"/>
      <c r="E25" s="5"/>
      <c r="F25" s="5"/>
      <c r="G25" s="5"/>
      <c r="H25" s="6"/>
      <c r="I25" s="7"/>
    </row>
    <row r="26" spans="2:13">
      <c r="B26" s="8" t="s">
        <v>36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51</v>
      </c>
      <c r="E27" s="5">
        <f>SUM(E3:E26)</f>
        <v>331366</v>
      </c>
      <c r="F27" s="5"/>
      <c r="G27" s="5"/>
      <c r="H27" s="5"/>
      <c r="I27" s="7"/>
    </row>
    <row r="28" spans="2:13">
      <c r="D28" s="4" t="s">
        <v>52</v>
      </c>
      <c r="F28" s="1">
        <f>SUM(F4:F27)</f>
        <v>157909.46000000002</v>
      </c>
      <c r="H28" s="1">
        <f>SUM(H4:H27)</f>
        <v>952142</v>
      </c>
    </row>
    <row r="29" spans="2:13">
      <c r="D29" s="4" t="s">
        <v>53</v>
      </c>
      <c r="F29" s="1">
        <f>E27-F28</f>
        <v>173456.53999999998</v>
      </c>
    </row>
    <row r="30" spans="2:13">
      <c r="D30" s="17" t="s">
        <v>135</v>
      </c>
      <c r="F30" s="1">
        <f>F28+H28</f>
        <v>1110051.46</v>
      </c>
    </row>
    <row r="32" spans="2:13">
      <c r="E32" s="13"/>
      <c r="F32" s="13"/>
    </row>
  </sheetData>
  <sortState xmlns:xlrd2="http://schemas.microsoft.com/office/spreadsheetml/2017/richdata2" ref="B4:M19">
    <sortCondition ref="C4:C19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F20" sqref="F20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'7月'!F29</f>
        <v>173456.53999999998</v>
      </c>
      <c r="F3" s="5"/>
      <c r="G3" s="5"/>
      <c r="H3" s="6"/>
      <c r="I3" s="7"/>
    </row>
    <row r="4" spans="2:9">
      <c r="B4" s="8" t="s">
        <v>59</v>
      </c>
      <c r="C4" s="8" t="s">
        <v>76</v>
      </c>
      <c r="D4" s="4" t="s">
        <v>48</v>
      </c>
      <c r="E4" s="5"/>
      <c r="F4" s="5">
        <v>850</v>
      </c>
      <c r="G4" s="5"/>
      <c r="H4" s="6"/>
      <c r="I4" s="7" t="s">
        <v>158</v>
      </c>
    </row>
    <row r="5" spans="2:9">
      <c r="B5" s="8" t="s">
        <v>73</v>
      </c>
      <c r="C5" s="8" t="s">
        <v>54</v>
      </c>
      <c r="D5" s="4" t="s">
        <v>50</v>
      </c>
      <c r="E5" s="5"/>
      <c r="F5" s="5">
        <v>640</v>
      </c>
      <c r="G5" s="5"/>
      <c r="H5" s="6"/>
      <c r="I5" s="7" t="s">
        <v>148</v>
      </c>
    </row>
    <row r="6" spans="2:9">
      <c r="B6" s="8" t="s">
        <v>60</v>
      </c>
      <c r="C6" s="8" t="s">
        <v>77</v>
      </c>
      <c r="D6" s="4" t="s">
        <v>159</v>
      </c>
      <c r="E6" s="5"/>
      <c r="F6" s="5">
        <v>660</v>
      </c>
      <c r="G6" s="5"/>
      <c r="H6" s="6"/>
      <c r="I6" s="7" t="s">
        <v>152</v>
      </c>
    </row>
    <row r="7" spans="2:9">
      <c r="B7" s="8" t="s">
        <v>58</v>
      </c>
      <c r="C7" s="8" t="s">
        <v>75</v>
      </c>
      <c r="D7" s="4" t="s">
        <v>156</v>
      </c>
      <c r="E7" s="5"/>
      <c r="F7" s="5">
        <v>5218</v>
      </c>
      <c r="G7" s="5"/>
      <c r="H7" s="6"/>
      <c r="I7" s="15" t="s">
        <v>157</v>
      </c>
    </row>
    <row r="8" spans="2:9">
      <c r="B8" s="8" t="s">
        <v>57</v>
      </c>
      <c r="C8" s="8" t="s">
        <v>55</v>
      </c>
      <c r="D8" s="4" t="s">
        <v>56</v>
      </c>
      <c r="E8" s="5"/>
      <c r="F8" s="5">
        <v>899</v>
      </c>
      <c r="G8" s="5"/>
      <c r="H8" s="6"/>
      <c r="I8" s="7" t="s">
        <v>152</v>
      </c>
    </row>
    <row r="9" spans="2:9">
      <c r="B9" s="8"/>
      <c r="C9" s="8" t="s">
        <v>307</v>
      </c>
      <c r="D9" s="4" t="s">
        <v>304</v>
      </c>
      <c r="E9" s="5">
        <v>19200</v>
      </c>
      <c r="F9" s="5"/>
      <c r="G9" s="5"/>
      <c r="H9" s="6"/>
      <c r="I9" s="7"/>
    </row>
    <row r="10" spans="2:9">
      <c r="B10" s="8" t="s">
        <v>61</v>
      </c>
      <c r="C10" s="8"/>
      <c r="D10" s="4" t="s">
        <v>133</v>
      </c>
      <c r="E10" s="5"/>
      <c r="F10" s="5"/>
      <c r="G10" s="5"/>
      <c r="H10" s="16">
        <v>39992</v>
      </c>
      <c r="I10" s="7" t="s">
        <v>134</v>
      </c>
    </row>
    <row r="11" spans="2:9">
      <c r="B11" s="8" t="s">
        <v>62</v>
      </c>
      <c r="C11" s="8"/>
      <c r="D11" s="4"/>
      <c r="E11" s="5"/>
      <c r="F11" s="5"/>
      <c r="G11" s="5"/>
      <c r="H11" s="6"/>
      <c r="I11" s="7"/>
    </row>
    <row r="12" spans="2:9">
      <c r="B12" s="8" t="s">
        <v>63</v>
      </c>
      <c r="C12" s="8"/>
      <c r="D12" s="4"/>
      <c r="E12" s="5"/>
      <c r="F12" s="5"/>
      <c r="G12" s="5"/>
      <c r="H12" s="6"/>
      <c r="I12" s="7"/>
    </row>
    <row r="13" spans="2:9">
      <c r="B13" s="8" t="s">
        <v>64</v>
      </c>
      <c r="C13" s="8"/>
      <c r="D13" s="4"/>
      <c r="E13" s="5"/>
      <c r="F13" s="5"/>
      <c r="G13" s="5"/>
      <c r="H13" s="6"/>
      <c r="I13" s="7"/>
    </row>
    <row r="14" spans="2:9">
      <c r="B14" s="8" t="s">
        <v>65</v>
      </c>
      <c r="C14" s="8"/>
      <c r="D14" s="4"/>
      <c r="E14" s="5"/>
      <c r="F14" s="5"/>
      <c r="G14" s="5"/>
      <c r="H14" s="6"/>
      <c r="I14" s="7"/>
    </row>
    <row r="15" spans="2:9">
      <c r="B15" s="8" t="s">
        <v>66</v>
      </c>
      <c r="C15" s="8"/>
      <c r="D15" s="4"/>
      <c r="E15" s="5"/>
      <c r="F15" s="5"/>
      <c r="G15" s="5"/>
      <c r="H15" s="6"/>
      <c r="I15" s="7"/>
    </row>
    <row r="16" spans="2:9">
      <c r="B16" s="8" t="s">
        <v>67</v>
      </c>
      <c r="C16" s="8"/>
      <c r="D16" s="4"/>
      <c r="E16" s="5"/>
      <c r="F16" s="5"/>
      <c r="G16" s="5"/>
      <c r="H16" s="6"/>
      <c r="I16" s="9"/>
    </row>
    <row r="17" spans="2:13">
      <c r="B17" s="8" t="s">
        <v>68</v>
      </c>
      <c r="C17" s="8"/>
      <c r="D17" s="4"/>
      <c r="E17" s="5"/>
      <c r="F17" s="5"/>
      <c r="G17" s="5"/>
      <c r="H17" s="6"/>
      <c r="I17" s="7"/>
    </row>
    <row r="18" spans="2:13">
      <c r="B18" s="8" t="s">
        <v>69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70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71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72</v>
      </c>
      <c r="C21" s="8"/>
      <c r="D21" s="4"/>
      <c r="E21" s="5"/>
      <c r="F21" s="5"/>
      <c r="G21" s="5"/>
      <c r="H21" s="6"/>
      <c r="I21" s="7"/>
    </row>
    <row r="22" spans="2:13">
      <c r="B22" s="8" t="s">
        <v>74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192656.53999999998</v>
      </c>
      <c r="F23" s="5"/>
      <c r="G23" s="5"/>
      <c r="H23" s="6"/>
      <c r="I23" s="7"/>
    </row>
    <row r="24" spans="2:13">
      <c r="D24" s="4" t="s">
        <v>52</v>
      </c>
      <c r="F24" s="1">
        <f>SUM(F4:F23)</f>
        <v>8267</v>
      </c>
      <c r="H24" s="1">
        <f>SUM(H4:H23)</f>
        <v>39992</v>
      </c>
    </row>
    <row r="25" spans="2:13">
      <c r="D25" s="4" t="s">
        <v>53</v>
      </c>
      <c r="F25" s="1">
        <f>E23-F24</f>
        <v>184389.53999999998</v>
      </c>
    </row>
    <row r="26" spans="2:13">
      <c r="D26" s="17" t="s">
        <v>136</v>
      </c>
      <c r="F26" s="1">
        <f>F24+H24</f>
        <v>48259</v>
      </c>
    </row>
    <row r="27" spans="2:13" s="1" customFormat="1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workbookViewId="0">
      <selection activeCell="C17" sqref="C17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0">
      <c r="B3" s="4"/>
      <c r="C3" s="4"/>
      <c r="D3" s="4" t="s">
        <v>40</v>
      </c>
      <c r="E3" s="1">
        <f>'8月 '!F25</f>
        <v>184389.53999999998</v>
      </c>
      <c r="F3" s="5"/>
      <c r="G3" s="5"/>
      <c r="H3" s="6"/>
      <c r="I3" s="7"/>
    </row>
    <row r="4" spans="2:10">
      <c r="B4" s="4"/>
      <c r="C4" s="4"/>
      <c r="D4" s="4" t="s">
        <v>95</v>
      </c>
      <c r="E4" s="5"/>
      <c r="F4" s="5" t="s">
        <v>301</v>
      </c>
      <c r="G4" s="5"/>
      <c r="H4" s="6"/>
      <c r="I4" s="7"/>
    </row>
    <row r="5" spans="2:10">
      <c r="B5" s="8" t="s">
        <v>82</v>
      </c>
      <c r="C5" s="8" t="s">
        <v>105</v>
      </c>
      <c r="D5" s="4" t="s">
        <v>103</v>
      </c>
      <c r="E5" s="5"/>
      <c r="F5" s="5">
        <v>7398</v>
      </c>
      <c r="G5" s="5"/>
      <c r="H5" s="6"/>
      <c r="I5" s="7" t="s">
        <v>161</v>
      </c>
      <c r="J5" s="27" t="s">
        <v>106</v>
      </c>
    </row>
    <row r="6" spans="2:10">
      <c r="B6" s="8" t="s">
        <v>83</v>
      </c>
      <c r="C6" s="8" t="s">
        <v>107</v>
      </c>
      <c r="D6" s="4" t="s">
        <v>108</v>
      </c>
      <c r="E6" s="5"/>
      <c r="F6" s="5">
        <v>2671</v>
      </c>
      <c r="G6" s="5"/>
      <c r="H6" s="6"/>
      <c r="I6" s="7" t="s">
        <v>148</v>
      </c>
    </row>
    <row r="7" spans="2:10">
      <c r="B7" s="8" t="s">
        <v>84</v>
      </c>
      <c r="C7" s="8" t="s">
        <v>109</v>
      </c>
      <c r="D7" s="4" t="s">
        <v>163</v>
      </c>
      <c r="E7" s="5"/>
      <c r="F7" s="5">
        <v>373</v>
      </c>
      <c r="G7" s="5"/>
      <c r="H7" s="6"/>
      <c r="I7" s="7" t="s">
        <v>162</v>
      </c>
    </row>
    <row r="8" spans="2:10">
      <c r="B8" s="4"/>
      <c r="C8" s="8" t="s">
        <v>308</v>
      </c>
      <c r="D8" s="4" t="s">
        <v>304</v>
      </c>
      <c r="E8" s="5">
        <v>8800</v>
      </c>
      <c r="F8" s="5"/>
      <c r="G8" s="5"/>
      <c r="H8" s="6"/>
      <c r="I8" s="7"/>
    </row>
    <row r="9" spans="2:10">
      <c r="B9" s="8" t="s">
        <v>86</v>
      </c>
      <c r="C9" s="8" t="s">
        <v>263</v>
      </c>
      <c r="D9" s="4" t="s">
        <v>132</v>
      </c>
      <c r="E9" s="5">
        <v>95382</v>
      </c>
      <c r="F9" s="5"/>
      <c r="G9" s="5"/>
      <c r="H9" s="6"/>
      <c r="I9" s="7" t="s">
        <v>249</v>
      </c>
      <c r="J9" s="4"/>
    </row>
    <row r="10" spans="2:10">
      <c r="B10" s="8"/>
      <c r="C10" s="8" t="s">
        <v>302</v>
      </c>
      <c r="D10" s="4" t="s">
        <v>303</v>
      </c>
      <c r="E10" s="5"/>
      <c r="F10" s="5">
        <v>95000</v>
      </c>
      <c r="G10" s="5"/>
      <c r="H10" s="6"/>
      <c r="I10" s="7"/>
      <c r="J10" s="4"/>
    </row>
    <row r="11" spans="2:10">
      <c r="B11" s="8"/>
      <c r="C11" s="8" t="s">
        <v>309</v>
      </c>
      <c r="D11" s="4" t="s">
        <v>304</v>
      </c>
      <c r="E11" s="5">
        <v>16200</v>
      </c>
      <c r="F11" s="5"/>
      <c r="G11" s="5"/>
      <c r="H11" s="6"/>
      <c r="I11" s="7"/>
    </row>
    <row r="12" spans="2:10">
      <c r="B12" s="8" t="s">
        <v>78</v>
      </c>
      <c r="C12" s="8" t="s">
        <v>96</v>
      </c>
      <c r="D12" s="4" t="s">
        <v>97</v>
      </c>
      <c r="E12" s="5"/>
      <c r="F12" s="5">
        <v>3400</v>
      </c>
      <c r="G12" s="5"/>
      <c r="H12" s="6"/>
      <c r="I12" s="7" t="s">
        <v>160</v>
      </c>
    </row>
    <row r="13" spans="2:10">
      <c r="B13" s="8" t="s">
        <v>80</v>
      </c>
      <c r="C13" s="8" t="s">
        <v>96</v>
      </c>
      <c r="D13" s="4" t="s">
        <v>100</v>
      </c>
      <c r="E13" s="5"/>
      <c r="F13" s="5">
        <v>1080</v>
      </c>
      <c r="G13" s="5"/>
      <c r="H13" s="6"/>
      <c r="I13" s="15" t="s">
        <v>101</v>
      </c>
    </row>
    <row r="14" spans="2:10">
      <c r="B14" s="8" t="s">
        <v>79</v>
      </c>
      <c r="C14" s="8" t="s">
        <v>98</v>
      </c>
      <c r="D14" s="4" t="s">
        <v>99</v>
      </c>
      <c r="E14" s="5"/>
      <c r="F14" s="5">
        <v>2031</v>
      </c>
      <c r="G14" s="5"/>
      <c r="H14" s="6"/>
      <c r="I14" s="7" t="s">
        <v>152</v>
      </c>
    </row>
    <row r="15" spans="2:10">
      <c r="B15" s="8" t="s">
        <v>81</v>
      </c>
      <c r="C15" s="8" t="s">
        <v>102</v>
      </c>
      <c r="D15" s="4" t="s">
        <v>103</v>
      </c>
      <c r="E15" s="5"/>
      <c r="F15" s="5">
        <v>3132</v>
      </c>
      <c r="G15" s="5"/>
      <c r="H15" s="6"/>
      <c r="I15" s="7" t="s">
        <v>161</v>
      </c>
      <c r="J15" s="27" t="s">
        <v>104</v>
      </c>
    </row>
    <row r="16" spans="2:10">
      <c r="B16" s="8" t="s">
        <v>85</v>
      </c>
      <c r="C16" s="8" t="s">
        <v>110</v>
      </c>
      <c r="D16" s="4" t="s">
        <v>56</v>
      </c>
      <c r="E16" s="5"/>
      <c r="F16" s="5">
        <v>3180</v>
      </c>
      <c r="G16" s="5"/>
      <c r="H16" s="6"/>
      <c r="I16" s="7" t="s">
        <v>269</v>
      </c>
    </row>
    <row r="17" spans="2:13">
      <c r="B17" s="8" t="s">
        <v>87</v>
      </c>
      <c r="C17" s="8"/>
      <c r="D17" s="4" t="s">
        <v>133</v>
      </c>
      <c r="E17" s="5"/>
      <c r="F17" s="5"/>
      <c r="G17" s="5"/>
      <c r="H17" s="16">
        <v>17622</v>
      </c>
      <c r="I17" s="7"/>
    </row>
    <row r="18" spans="2:13">
      <c r="B18" s="8" t="s">
        <v>88</v>
      </c>
      <c r="C18" s="8"/>
      <c r="D18" s="4"/>
      <c r="E18" s="5"/>
      <c r="F18" s="5"/>
      <c r="G18" s="5"/>
      <c r="H18" s="6"/>
      <c r="I18" s="7"/>
    </row>
    <row r="19" spans="2:13">
      <c r="B19" s="8" t="s">
        <v>89</v>
      </c>
      <c r="C19" s="8"/>
      <c r="D19" s="4"/>
      <c r="E19" s="5"/>
      <c r="F19" s="5"/>
      <c r="G19" s="5"/>
      <c r="H19" s="6"/>
      <c r="I19" s="9"/>
    </row>
    <row r="20" spans="2:13">
      <c r="B20" s="8" t="s">
        <v>90</v>
      </c>
      <c r="C20" s="8"/>
      <c r="D20" s="4"/>
      <c r="E20" s="5"/>
      <c r="F20" s="5"/>
      <c r="G20" s="5"/>
      <c r="H20" s="6"/>
      <c r="I20" s="7"/>
    </row>
    <row r="21" spans="2:13">
      <c r="B21" s="8" t="s">
        <v>91</v>
      </c>
      <c r="C21" s="8"/>
      <c r="D21" s="4"/>
      <c r="E21" s="5"/>
      <c r="F21" s="5"/>
      <c r="G21" s="5"/>
      <c r="H21" s="6"/>
      <c r="I21" s="7"/>
      <c r="L21" s="10"/>
      <c r="M21" s="11"/>
    </row>
    <row r="22" spans="2:13">
      <c r="B22" s="8" t="s">
        <v>92</v>
      </c>
      <c r="C22" s="8"/>
      <c r="D22" s="4"/>
      <c r="E22" s="5"/>
      <c r="F22" s="5"/>
      <c r="G22" s="5"/>
      <c r="H22" s="6"/>
      <c r="I22" s="7"/>
      <c r="M22" s="12"/>
    </row>
    <row r="23" spans="2:13">
      <c r="B23" s="8" t="s">
        <v>93</v>
      </c>
      <c r="C23" s="8"/>
      <c r="D23" s="4"/>
      <c r="E23" s="5"/>
      <c r="F23" s="5"/>
      <c r="G23" s="5"/>
      <c r="H23" s="6"/>
      <c r="I23" s="7"/>
      <c r="M23" s="11"/>
    </row>
    <row r="24" spans="2:13">
      <c r="B24" s="8" t="s">
        <v>94</v>
      </c>
      <c r="C24" s="8"/>
      <c r="D24" s="4"/>
      <c r="E24" s="5"/>
      <c r="F24" s="5"/>
      <c r="G24" s="5"/>
      <c r="H24" s="6"/>
      <c r="I24" s="7"/>
    </row>
    <row r="25" spans="2:13">
      <c r="B25" s="4"/>
      <c r="C25" s="4"/>
      <c r="D25" s="4" t="s">
        <v>51</v>
      </c>
      <c r="E25" s="5">
        <f>SUM(E3:E24)</f>
        <v>304771.53999999998</v>
      </c>
      <c r="F25" s="5"/>
      <c r="G25" s="5"/>
      <c r="H25" s="6"/>
      <c r="I25" s="7"/>
    </row>
    <row r="26" spans="2:13">
      <c r="D26" s="4" t="s">
        <v>52</v>
      </c>
      <c r="F26" s="1">
        <f>SUM(F6:F25)</f>
        <v>110867</v>
      </c>
      <c r="H26" s="1">
        <f>SUM(H6:H25)</f>
        <v>17622</v>
      </c>
    </row>
    <row r="27" spans="2:13">
      <c r="D27" s="4" t="s">
        <v>53</v>
      </c>
      <c r="F27" s="1">
        <f>E25-F26</f>
        <v>193904.53999999998</v>
      </c>
    </row>
    <row r="28" spans="2:13">
      <c r="D28" s="17" t="s">
        <v>135</v>
      </c>
      <c r="F28" s="1">
        <f>F26+H26</f>
        <v>128489</v>
      </c>
    </row>
    <row r="29" spans="2:13" s="1" customFormat="1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2"/>
  <sheetViews>
    <sheetView workbookViewId="0">
      <selection activeCell="E14" sqref="E1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'9月 '!F27</f>
        <v>193904.53999999998</v>
      </c>
      <c r="F3" s="5"/>
      <c r="G3" s="5"/>
      <c r="H3" s="6"/>
      <c r="I3" s="7"/>
    </row>
    <row r="4" spans="2:9">
      <c r="B4" s="4"/>
      <c r="C4" s="4"/>
      <c r="D4" s="4" t="s">
        <v>95</v>
      </c>
      <c r="E4" s="5"/>
      <c r="F4" s="5"/>
      <c r="G4" s="5"/>
      <c r="H4" s="6"/>
      <c r="I4" s="7"/>
    </row>
    <row r="5" spans="2:9">
      <c r="B5" s="4"/>
      <c r="C5" s="8" t="s">
        <v>311</v>
      </c>
      <c r="D5" s="4" t="s">
        <v>310</v>
      </c>
      <c r="E5" s="5"/>
      <c r="F5" s="5"/>
      <c r="G5" s="5"/>
      <c r="H5" s="5"/>
      <c r="I5" s="7" t="s">
        <v>337</v>
      </c>
    </row>
    <row r="6" spans="2:9">
      <c r="B6" s="4"/>
      <c r="C6" s="8" t="s">
        <v>312</v>
      </c>
      <c r="D6" s="4" t="s">
        <v>310</v>
      </c>
      <c r="E6" s="5">
        <v>2600</v>
      </c>
      <c r="F6" s="5"/>
      <c r="G6" s="5"/>
      <c r="H6" s="6"/>
      <c r="I6" s="7"/>
    </row>
    <row r="7" spans="2:9">
      <c r="B7" s="8" t="s">
        <v>111</v>
      </c>
      <c r="C7" s="8" t="s">
        <v>129</v>
      </c>
      <c r="D7" s="4" t="s">
        <v>130</v>
      </c>
      <c r="E7" s="5"/>
      <c r="F7" s="5">
        <v>8000</v>
      </c>
      <c r="G7" s="5"/>
      <c r="H7" s="6"/>
      <c r="I7" s="7" t="s">
        <v>270</v>
      </c>
    </row>
    <row r="8" spans="2:9">
      <c r="B8" s="8" t="s">
        <v>114</v>
      </c>
      <c r="C8" s="8" t="s">
        <v>264</v>
      </c>
      <c r="D8" s="4" t="s">
        <v>266</v>
      </c>
      <c r="E8" s="5"/>
      <c r="F8" s="5">
        <v>8828</v>
      </c>
      <c r="G8" s="5"/>
      <c r="H8" s="6"/>
      <c r="I8" s="7" t="s">
        <v>268</v>
      </c>
    </row>
    <row r="9" spans="2:9">
      <c r="B9" s="8" t="s">
        <v>115</v>
      </c>
      <c r="C9" s="8" t="s">
        <v>265</v>
      </c>
      <c r="D9" s="4" t="s">
        <v>267</v>
      </c>
      <c r="E9" s="5"/>
      <c r="F9" s="5">
        <v>4077</v>
      </c>
      <c r="G9" s="5"/>
      <c r="H9" s="6"/>
      <c r="I9" s="7" t="s">
        <v>268</v>
      </c>
    </row>
    <row r="10" spans="2:9">
      <c r="B10" s="8"/>
      <c r="C10" s="8" t="s">
        <v>313</v>
      </c>
      <c r="D10" s="4" t="s">
        <v>310</v>
      </c>
      <c r="E10" s="5">
        <v>10500</v>
      </c>
      <c r="F10" s="5"/>
      <c r="G10" s="5"/>
      <c r="H10" s="6"/>
      <c r="I10" s="7"/>
    </row>
    <row r="11" spans="2:9">
      <c r="B11" s="8"/>
      <c r="C11" s="8" t="s">
        <v>314</v>
      </c>
      <c r="D11" s="4" t="s">
        <v>310</v>
      </c>
      <c r="E11" s="5">
        <v>2860</v>
      </c>
      <c r="F11" s="5"/>
      <c r="G11" s="5"/>
      <c r="H11" s="6"/>
      <c r="I11" s="7"/>
    </row>
    <row r="12" spans="2:9">
      <c r="B12" s="8" t="s">
        <v>113</v>
      </c>
      <c r="C12" s="22" t="s">
        <v>167</v>
      </c>
      <c r="D12" s="4" t="s">
        <v>168</v>
      </c>
      <c r="E12" s="5"/>
      <c r="F12" s="5">
        <v>850</v>
      </c>
      <c r="G12" s="5"/>
      <c r="H12" s="6"/>
      <c r="I12" s="15" t="s">
        <v>151</v>
      </c>
    </row>
    <row r="13" spans="2:9">
      <c r="B13" s="8" t="s">
        <v>112</v>
      </c>
      <c r="C13" s="22" t="s">
        <v>166</v>
      </c>
      <c r="D13" s="4" t="s">
        <v>159</v>
      </c>
      <c r="E13" s="5"/>
      <c r="F13" s="5">
        <v>626</v>
      </c>
      <c r="G13" s="5"/>
      <c r="H13" s="6"/>
      <c r="I13" s="7" t="s">
        <v>152</v>
      </c>
    </row>
    <row r="14" spans="2:9">
      <c r="B14" s="8" t="s">
        <v>116</v>
      </c>
      <c r="C14" s="8"/>
      <c r="D14" s="4"/>
      <c r="E14" s="5"/>
      <c r="F14" s="5"/>
      <c r="G14" s="5"/>
      <c r="H14" s="6"/>
      <c r="I14" s="7"/>
    </row>
    <row r="15" spans="2:9">
      <c r="B15" s="8" t="s">
        <v>117</v>
      </c>
      <c r="C15" s="8"/>
      <c r="D15" s="4"/>
      <c r="E15" s="5"/>
      <c r="F15" s="5"/>
      <c r="G15" s="5"/>
      <c r="H15" s="6"/>
      <c r="I15" s="7"/>
    </row>
    <row r="16" spans="2:9">
      <c r="B16" s="8" t="s">
        <v>118</v>
      </c>
      <c r="C16" s="8"/>
      <c r="D16" s="4"/>
      <c r="E16" s="5"/>
      <c r="F16" s="5"/>
      <c r="G16" s="5"/>
      <c r="H16" s="6"/>
      <c r="I16" s="7"/>
    </row>
    <row r="17" spans="2:13">
      <c r="B17" s="8" t="s">
        <v>119</v>
      </c>
      <c r="C17" s="8"/>
      <c r="D17" s="4"/>
      <c r="E17" s="5"/>
      <c r="F17" s="5"/>
      <c r="G17" s="5"/>
      <c r="H17" s="6"/>
      <c r="I17" s="7"/>
    </row>
    <row r="18" spans="2:13">
      <c r="B18" s="8" t="s">
        <v>120</v>
      </c>
      <c r="C18" s="8"/>
      <c r="D18" s="4"/>
      <c r="E18" s="5"/>
      <c r="F18" s="5"/>
      <c r="G18" s="5"/>
      <c r="H18" s="6"/>
      <c r="I18" s="7"/>
    </row>
    <row r="19" spans="2:13">
      <c r="B19" s="8" t="s">
        <v>121</v>
      </c>
      <c r="C19" s="8"/>
      <c r="D19" s="4"/>
      <c r="E19" s="5"/>
      <c r="F19" s="5"/>
      <c r="G19" s="5"/>
      <c r="H19" s="6"/>
      <c r="I19" s="7"/>
    </row>
    <row r="20" spans="2:13">
      <c r="B20" s="8" t="s">
        <v>122</v>
      </c>
      <c r="C20" s="8"/>
      <c r="D20" s="4"/>
      <c r="E20" s="5"/>
      <c r="F20" s="5"/>
      <c r="G20" s="5"/>
      <c r="H20" s="6"/>
      <c r="I20" s="9"/>
    </row>
    <row r="21" spans="2:13">
      <c r="B21" s="8" t="s">
        <v>123</v>
      </c>
      <c r="C21" s="8"/>
      <c r="D21" s="4"/>
      <c r="E21" s="5"/>
      <c r="F21" s="5"/>
      <c r="G21" s="5"/>
      <c r="H21" s="6"/>
      <c r="I21" s="7"/>
    </row>
    <row r="22" spans="2:13">
      <c r="B22" s="8" t="s">
        <v>124</v>
      </c>
      <c r="C22" s="8"/>
      <c r="D22" s="4"/>
      <c r="E22" s="5"/>
      <c r="F22" s="5"/>
      <c r="G22" s="5"/>
      <c r="H22" s="6"/>
      <c r="I22" s="7"/>
      <c r="L22" s="10"/>
      <c r="M22" s="11"/>
    </row>
    <row r="23" spans="2:13">
      <c r="B23" s="8" t="s">
        <v>125</v>
      </c>
      <c r="C23" s="8"/>
      <c r="D23" s="4"/>
      <c r="E23" s="5"/>
      <c r="F23" s="5"/>
      <c r="G23" s="5"/>
      <c r="H23" s="6"/>
      <c r="I23" s="7"/>
      <c r="M23" s="12"/>
    </row>
    <row r="24" spans="2:13">
      <c r="B24" s="8" t="s">
        <v>126</v>
      </c>
      <c r="C24" s="8"/>
      <c r="D24" s="4"/>
      <c r="E24" s="5"/>
      <c r="F24" s="5"/>
      <c r="G24" s="5"/>
      <c r="H24" s="6"/>
      <c r="I24" s="7"/>
      <c r="M24" s="11"/>
    </row>
    <row r="25" spans="2:13">
      <c r="B25" s="8" t="s">
        <v>127</v>
      </c>
      <c r="C25" s="8"/>
      <c r="D25" s="4"/>
      <c r="E25" s="5"/>
      <c r="F25" s="5"/>
      <c r="G25" s="5"/>
      <c r="H25" s="6"/>
      <c r="I25" s="7"/>
    </row>
    <row r="26" spans="2:13">
      <c r="B26" s="8" t="s">
        <v>128</v>
      </c>
      <c r="C26" s="8"/>
      <c r="D26" s="4"/>
      <c r="E26" s="5"/>
      <c r="F26" s="5"/>
      <c r="G26" s="5"/>
      <c r="H26" s="6"/>
      <c r="I26" s="7"/>
    </row>
    <row r="27" spans="2:13">
      <c r="B27" s="4"/>
      <c r="C27" s="4"/>
      <c r="D27" s="4" t="s">
        <v>51</v>
      </c>
      <c r="E27" s="5">
        <f>SUM(E3:E26)</f>
        <v>209864.53999999998</v>
      </c>
      <c r="F27" s="5"/>
      <c r="G27" s="5"/>
      <c r="H27" s="6"/>
      <c r="I27" s="7"/>
    </row>
    <row r="28" spans="2:13">
      <c r="D28" s="4" t="s">
        <v>52</v>
      </c>
      <c r="F28" s="1">
        <f>SUM(F7:F27)</f>
        <v>22381</v>
      </c>
      <c r="H28" s="1">
        <f>SUM(H7:H27)</f>
        <v>0</v>
      </c>
    </row>
    <row r="29" spans="2:13">
      <c r="D29" s="4" t="s">
        <v>53</v>
      </c>
      <c r="F29" s="1">
        <f>E27-F28</f>
        <v>187483.53999999998</v>
      </c>
    </row>
    <row r="30" spans="2:13">
      <c r="D30" s="17" t="s">
        <v>135</v>
      </c>
      <c r="F30" s="1">
        <f>F28+H28</f>
        <v>22381</v>
      </c>
    </row>
    <row r="32" spans="2:13" s="1" customFormat="1">
      <c r="B32"/>
      <c r="C32"/>
      <c r="D32"/>
      <c r="E32" s="13"/>
      <c r="F32" s="13"/>
      <c r="H32" s="13"/>
      <c r="I32" s="14"/>
      <c r="J32"/>
      <c r="K32"/>
      <c r="L32"/>
      <c r="M32"/>
    </row>
  </sheetData>
  <sortState xmlns:xlrd2="http://schemas.microsoft.com/office/spreadsheetml/2017/richdata2" ref="B7:M13">
    <sortCondition ref="C7:C13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11">
      <c r="B3" s="4"/>
      <c r="C3" s="4"/>
      <c r="D3" s="4" t="s">
        <v>40</v>
      </c>
      <c r="E3" s="1">
        <f>'10月 '!F29</f>
        <v>187483.53999999998</v>
      </c>
      <c r="F3" s="5"/>
      <c r="G3" s="5"/>
      <c r="H3" s="6"/>
      <c r="I3" s="7"/>
    </row>
    <row r="4" spans="2:11">
      <c r="B4" s="4"/>
      <c r="C4" s="4"/>
      <c r="D4" s="4" t="s">
        <v>95</v>
      </c>
      <c r="E4" s="5"/>
      <c r="F4" s="5"/>
      <c r="G4" s="5"/>
      <c r="H4" s="6"/>
      <c r="I4" s="7"/>
    </row>
    <row r="5" spans="2:11">
      <c r="B5" s="8" t="s">
        <v>172</v>
      </c>
      <c r="C5" s="8" t="s">
        <v>190</v>
      </c>
      <c r="D5" s="4" t="s">
        <v>103</v>
      </c>
      <c r="E5" s="5"/>
      <c r="F5" s="5">
        <v>16304</v>
      </c>
      <c r="G5" s="5"/>
      <c r="H5" s="6"/>
      <c r="I5" s="7" t="s">
        <v>161</v>
      </c>
      <c r="K5" t="s">
        <v>191</v>
      </c>
    </row>
    <row r="6" spans="2:11">
      <c r="B6" s="8" t="s">
        <v>173</v>
      </c>
      <c r="C6" s="8" t="s">
        <v>190</v>
      </c>
      <c r="D6" s="4" t="s">
        <v>103</v>
      </c>
      <c r="E6" s="5"/>
      <c r="F6" s="5">
        <v>33194</v>
      </c>
      <c r="G6" s="5"/>
      <c r="H6" s="6"/>
      <c r="I6" s="7" t="s">
        <v>161</v>
      </c>
      <c r="K6" t="s">
        <v>192</v>
      </c>
    </row>
    <row r="7" spans="2:11">
      <c r="B7" s="8" t="s">
        <v>174</v>
      </c>
      <c r="C7" s="8" t="s">
        <v>193</v>
      </c>
      <c r="D7" s="4" t="s">
        <v>103</v>
      </c>
      <c r="E7" s="5"/>
      <c r="F7" s="5">
        <v>14260</v>
      </c>
      <c r="G7" s="5"/>
      <c r="H7" s="6"/>
      <c r="I7" s="15" t="s">
        <v>194</v>
      </c>
      <c r="K7" t="s">
        <v>195</v>
      </c>
    </row>
    <row r="8" spans="2:11">
      <c r="B8" s="8" t="s">
        <v>175</v>
      </c>
      <c r="C8" s="8" t="s">
        <v>242</v>
      </c>
      <c r="D8" s="4" t="s">
        <v>103</v>
      </c>
      <c r="E8" s="5"/>
      <c r="F8" s="5">
        <v>10846</v>
      </c>
      <c r="G8" s="5"/>
      <c r="H8" s="6"/>
      <c r="I8" s="7" t="s">
        <v>161</v>
      </c>
      <c r="K8" t="s">
        <v>290</v>
      </c>
    </row>
    <row r="9" spans="2:11">
      <c r="B9" s="8" t="s">
        <v>176</v>
      </c>
      <c r="C9" s="8" t="s">
        <v>291</v>
      </c>
      <c r="D9" s="4" t="s">
        <v>46</v>
      </c>
      <c r="E9" s="5"/>
      <c r="F9" s="5">
        <v>7430</v>
      </c>
      <c r="G9" s="5"/>
      <c r="H9" s="6"/>
      <c r="I9" s="7" t="s">
        <v>292</v>
      </c>
    </row>
    <row r="10" spans="2:11">
      <c r="B10" s="8" t="s">
        <v>177</v>
      </c>
      <c r="C10" s="8" t="s">
        <v>293</v>
      </c>
      <c r="D10" s="4" t="s">
        <v>103</v>
      </c>
      <c r="E10" s="5"/>
      <c r="F10" s="5">
        <v>2584</v>
      </c>
      <c r="G10" s="5"/>
      <c r="H10" s="6"/>
      <c r="I10" s="7" t="s">
        <v>161</v>
      </c>
      <c r="K10" t="s">
        <v>294</v>
      </c>
    </row>
    <row r="11" spans="2:11">
      <c r="B11" s="8" t="s">
        <v>178</v>
      </c>
      <c r="C11" s="8" t="s">
        <v>245</v>
      </c>
      <c r="D11" s="4" t="s">
        <v>95</v>
      </c>
      <c r="E11" s="5">
        <v>20000</v>
      </c>
      <c r="F11" s="5"/>
      <c r="G11" s="5"/>
      <c r="H11" s="6"/>
      <c r="I11" s="7"/>
    </row>
    <row r="12" spans="2:11">
      <c r="B12" s="8" t="s">
        <v>179</v>
      </c>
      <c r="C12" s="8" t="s">
        <v>245</v>
      </c>
      <c r="D12" s="4" t="s">
        <v>285</v>
      </c>
      <c r="E12" s="5"/>
      <c r="F12" s="5">
        <v>5328</v>
      </c>
      <c r="G12" s="5"/>
      <c r="H12" s="6"/>
      <c r="I12" s="7" t="s">
        <v>287</v>
      </c>
    </row>
    <row r="13" spans="2:11">
      <c r="B13" s="8" t="s">
        <v>180</v>
      </c>
      <c r="C13" s="8" t="s">
        <v>245</v>
      </c>
      <c r="D13" s="4" t="s">
        <v>286</v>
      </c>
      <c r="E13" s="5"/>
      <c r="F13" s="5">
        <v>3391</v>
      </c>
      <c r="G13" s="5"/>
      <c r="H13" s="6"/>
      <c r="I13" s="7" t="s">
        <v>288</v>
      </c>
    </row>
    <row r="14" spans="2:11">
      <c r="B14" s="8" t="s">
        <v>181</v>
      </c>
      <c r="C14" s="8" t="s">
        <v>295</v>
      </c>
      <c r="D14" s="4" t="s">
        <v>296</v>
      </c>
      <c r="E14" s="5"/>
      <c r="F14" s="5">
        <v>6300</v>
      </c>
      <c r="G14" s="5"/>
      <c r="H14" s="6"/>
      <c r="I14" s="15" t="s">
        <v>194</v>
      </c>
      <c r="K14" t="s">
        <v>297</v>
      </c>
    </row>
    <row r="15" spans="2:11">
      <c r="B15" s="8" t="s">
        <v>182</v>
      </c>
      <c r="C15" s="8" t="s">
        <v>295</v>
      </c>
      <c r="D15" s="4" t="s">
        <v>296</v>
      </c>
      <c r="E15" s="5"/>
      <c r="F15" s="5">
        <v>4800</v>
      </c>
      <c r="G15" s="5"/>
      <c r="H15" s="6"/>
      <c r="I15" s="15" t="s">
        <v>194</v>
      </c>
      <c r="K15" t="s">
        <v>297</v>
      </c>
    </row>
    <row r="16" spans="2:11">
      <c r="B16" s="8" t="s">
        <v>183</v>
      </c>
      <c r="C16" s="8" t="s">
        <v>295</v>
      </c>
      <c r="D16" s="4" t="s">
        <v>296</v>
      </c>
      <c r="E16" s="5"/>
      <c r="F16" s="5">
        <v>1600</v>
      </c>
      <c r="G16" s="5"/>
      <c r="H16" s="6"/>
      <c r="I16" s="15" t="s">
        <v>194</v>
      </c>
      <c r="K16" t="s">
        <v>297</v>
      </c>
    </row>
    <row r="17" spans="2:13">
      <c r="B17" s="8" t="s">
        <v>184</v>
      </c>
      <c r="C17" s="8" t="s">
        <v>298</v>
      </c>
      <c r="D17" s="4" t="s">
        <v>103</v>
      </c>
      <c r="E17" s="5"/>
      <c r="F17" s="5">
        <v>4420</v>
      </c>
      <c r="G17" s="5"/>
      <c r="H17" s="6"/>
      <c r="I17" s="7" t="s">
        <v>161</v>
      </c>
      <c r="K17" t="s">
        <v>299</v>
      </c>
    </row>
    <row r="18" spans="2:13">
      <c r="B18" s="8" t="s">
        <v>185</v>
      </c>
      <c r="C18" s="8" t="s">
        <v>298</v>
      </c>
      <c r="D18" s="4" t="s">
        <v>103</v>
      </c>
      <c r="E18" s="5"/>
      <c r="F18" s="5">
        <v>2160</v>
      </c>
      <c r="G18" s="5"/>
      <c r="H18" s="6"/>
      <c r="I18" s="7" t="s">
        <v>161</v>
      </c>
      <c r="K18" t="s">
        <v>300</v>
      </c>
      <c r="L18" s="10"/>
      <c r="M18" s="11"/>
    </row>
    <row r="19" spans="2:13">
      <c r="B19" s="8" t="s">
        <v>186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187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188</v>
      </c>
      <c r="C21" s="8"/>
      <c r="D21" s="4"/>
      <c r="E21" s="5"/>
      <c r="F21" s="5"/>
      <c r="G21" s="5"/>
      <c r="H21" s="6"/>
      <c r="I21" s="7"/>
    </row>
    <row r="22" spans="2:13">
      <c r="B22" s="8" t="s">
        <v>189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207483.53999999998</v>
      </c>
      <c r="F23" s="5"/>
      <c r="G23" s="5"/>
      <c r="H23" s="5"/>
      <c r="I23" s="7"/>
    </row>
    <row r="24" spans="2:13">
      <c r="D24" s="4" t="s">
        <v>52</v>
      </c>
      <c r="F24" s="1">
        <f>SUM(F5:F23)</f>
        <v>112617</v>
      </c>
      <c r="H24" s="1">
        <f>SUM(H5:H23)</f>
        <v>0</v>
      </c>
    </row>
    <row r="25" spans="2:13">
      <c r="D25" s="4" t="s">
        <v>53</v>
      </c>
      <c r="F25" s="1">
        <f>E23-F24</f>
        <v>94866.539999999979</v>
      </c>
    </row>
    <row r="26" spans="2:13">
      <c r="D26" s="17" t="s">
        <v>135</v>
      </c>
      <c r="F26" s="1">
        <f>F24+H24</f>
        <v>112617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workbookViewId="0">
      <selection activeCell="E4" sqref="E4"/>
    </sheetView>
  </sheetViews>
  <sheetFormatPr defaultRowHeight="18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>
      <c r="B3" s="4"/>
      <c r="C3" s="4"/>
      <c r="D3" s="4" t="s">
        <v>40</v>
      </c>
      <c r="E3" s="1">
        <f>'11月'!F25</f>
        <v>94866.539999999979</v>
      </c>
      <c r="F3" s="5"/>
      <c r="G3" s="5"/>
      <c r="H3" s="6"/>
      <c r="I3" s="7"/>
    </row>
    <row r="4" spans="2:9">
      <c r="B4" s="4"/>
      <c r="C4" s="4"/>
      <c r="D4" s="4" t="s">
        <v>95</v>
      </c>
      <c r="E4" s="5"/>
      <c r="F4" s="5"/>
      <c r="G4" s="5"/>
      <c r="H4" s="6"/>
      <c r="I4" s="7"/>
    </row>
    <row r="5" spans="2:9">
      <c r="B5" s="8" t="s">
        <v>315</v>
      </c>
      <c r="C5" s="8" t="s">
        <v>354</v>
      </c>
      <c r="D5" s="4" t="s">
        <v>355</v>
      </c>
      <c r="E5" s="5"/>
      <c r="F5" s="5">
        <v>712</v>
      </c>
      <c r="G5" s="5"/>
      <c r="H5" s="6"/>
      <c r="I5" s="7" t="s">
        <v>162</v>
      </c>
    </row>
    <row r="6" spans="2:9">
      <c r="B6" s="8" t="s">
        <v>316</v>
      </c>
      <c r="C6" s="8" t="s">
        <v>356</v>
      </c>
      <c r="D6" s="4" t="s">
        <v>103</v>
      </c>
      <c r="E6" s="5"/>
      <c r="F6" s="5">
        <v>7228</v>
      </c>
      <c r="G6" s="5"/>
      <c r="H6" s="6"/>
      <c r="I6" s="7" t="s">
        <v>161</v>
      </c>
    </row>
    <row r="7" spans="2:9">
      <c r="B7" s="8" t="s">
        <v>317</v>
      </c>
      <c r="C7" s="8" t="s">
        <v>357</v>
      </c>
      <c r="D7" s="4" t="s">
        <v>355</v>
      </c>
      <c r="E7" s="5"/>
      <c r="F7" s="5">
        <v>247</v>
      </c>
      <c r="G7" s="5"/>
      <c r="H7" s="6"/>
      <c r="I7" s="15" t="s">
        <v>358</v>
      </c>
    </row>
    <row r="8" spans="2:9">
      <c r="B8" s="8" t="s">
        <v>318</v>
      </c>
      <c r="C8" s="8" t="s">
        <v>359</v>
      </c>
      <c r="D8" s="4" t="s">
        <v>103</v>
      </c>
      <c r="E8" s="5"/>
      <c r="F8" s="5">
        <v>7988</v>
      </c>
      <c r="G8" s="5"/>
      <c r="H8" s="6"/>
      <c r="I8" s="7" t="s">
        <v>161</v>
      </c>
    </row>
    <row r="9" spans="2:9">
      <c r="B9" s="8" t="s">
        <v>319</v>
      </c>
      <c r="C9" s="8" t="s">
        <v>361</v>
      </c>
      <c r="D9" s="4" t="s">
        <v>360</v>
      </c>
      <c r="E9" s="5">
        <v>115000</v>
      </c>
      <c r="F9" s="5"/>
      <c r="G9" s="5"/>
      <c r="H9" s="6"/>
      <c r="I9" s="7"/>
    </row>
    <row r="10" spans="2:9">
      <c r="B10" s="8" t="s">
        <v>320</v>
      </c>
      <c r="C10" s="8" t="s">
        <v>361</v>
      </c>
      <c r="D10" s="4" t="s">
        <v>362</v>
      </c>
      <c r="E10" s="5"/>
      <c r="F10" s="5">
        <v>114380</v>
      </c>
      <c r="G10" s="5"/>
      <c r="H10" s="6"/>
      <c r="I10" s="7"/>
    </row>
    <row r="11" spans="2:9">
      <c r="B11" s="8" t="s">
        <v>321</v>
      </c>
      <c r="C11" s="8" t="s">
        <v>361</v>
      </c>
      <c r="D11" s="4" t="s">
        <v>388</v>
      </c>
      <c r="E11" s="5"/>
      <c r="F11" s="5">
        <v>3391</v>
      </c>
      <c r="G11" s="5"/>
      <c r="H11" s="6"/>
      <c r="I11" s="7" t="s">
        <v>287</v>
      </c>
    </row>
    <row r="12" spans="2:9">
      <c r="B12" s="8" t="s">
        <v>322</v>
      </c>
      <c r="C12" s="8" t="s">
        <v>382</v>
      </c>
      <c r="D12" s="4" t="s">
        <v>103</v>
      </c>
      <c r="E12" s="5"/>
      <c r="F12" s="5">
        <v>3398</v>
      </c>
      <c r="G12" s="5"/>
      <c r="H12" s="6"/>
      <c r="I12" s="7" t="s">
        <v>161</v>
      </c>
    </row>
    <row r="13" spans="2:9">
      <c r="B13" s="8" t="s">
        <v>323</v>
      </c>
      <c r="C13" s="8" t="s">
        <v>382</v>
      </c>
      <c r="D13" s="4" t="s">
        <v>103</v>
      </c>
      <c r="E13" s="5"/>
      <c r="F13" s="5">
        <v>6264</v>
      </c>
      <c r="G13" s="5"/>
      <c r="H13" s="6"/>
      <c r="I13" s="7" t="s">
        <v>161</v>
      </c>
    </row>
    <row r="14" spans="2:9">
      <c r="B14" s="8" t="s">
        <v>324</v>
      </c>
      <c r="C14" s="8" t="s">
        <v>387</v>
      </c>
      <c r="D14" s="4" t="s">
        <v>103</v>
      </c>
      <c r="E14" s="5"/>
      <c r="F14" s="5">
        <v>5342</v>
      </c>
      <c r="G14" s="5"/>
      <c r="H14" s="6"/>
      <c r="I14" s="7" t="s">
        <v>161</v>
      </c>
    </row>
    <row r="15" spans="2:9">
      <c r="B15" s="8" t="s">
        <v>325</v>
      </c>
      <c r="C15" s="8" t="s">
        <v>412</v>
      </c>
      <c r="D15" s="4" t="s">
        <v>103</v>
      </c>
      <c r="E15" s="5"/>
      <c r="F15" s="5">
        <v>9392</v>
      </c>
      <c r="G15" s="5"/>
      <c r="H15" s="6"/>
      <c r="I15" s="7" t="s">
        <v>161</v>
      </c>
    </row>
    <row r="16" spans="2:9">
      <c r="B16" s="8" t="s">
        <v>326</v>
      </c>
      <c r="C16" s="8" t="s">
        <v>429</v>
      </c>
      <c r="D16" s="4" t="s">
        <v>103</v>
      </c>
      <c r="E16" s="5"/>
      <c r="F16" s="5">
        <v>8146</v>
      </c>
      <c r="G16" s="5"/>
      <c r="H16" s="6"/>
      <c r="I16" s="7" t="s">
        <v>161</v>
      </c>
    </row>
    <row r="17" spans="2:13">
      <c r="B17" s="8" t="s">
        <v>327</v>
      </c>
      <c r="C17" s="8"/>
      <c r="D17" s="4"/>
      <c r="E17" s="5"/>
      <c r="F17" s="5"/>
      <c r="G17" s="5"/>
      <c r="H17" s="6"/>
      <c r="I17" s="7"/>
    </row>
    <row r="18" spans="2:13">
      <c r="B18" s="8" t="s">
        <v>328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>
      <c r="B19" s="8" t="s">
        <v>329</v>
      </c>
      <c r="C19" s="8"/>
      <c r="D19" s="4"/>
      <c r="E19" s="5"/>
      <c r="F19" s="5"/>
      <c r="G19" s="5"/>
      <c r="H19" s="6"/>
      <c r="I19" s="7"/>
      <c r="M19" s="12"/>
    </row>
    <row r="20" spans="2:13">
      <c r="B20" s="8" t="s">
        <v>330</v>
      </c>
      <c r="C20" s="8"/>
      <c r="D20" s="4"/>
      <c r="E20" s="5"/>
      <c r="F20" s="5"/>
      <c r="G20" s="5"/>
      <c r="H20" s="6"/>
      <c r="I20" s="7"/>
      <c r="M20" s="11"/>
    </row>
    <row r="21" spans="2:13">
      <c r="B21" s="8" t="s">
        <v>331</v>
      </c>
      <c r="C21" s="8"/>
      <c r="D21" s="4"/>
      <c r="E21" s="5"/>
      <c r="F21" s="5"/>
      <c r="G21" s="5"/>
      <c r="H21" s="6"/>
      <c r="I21" s="7"/>
    </row>
    <row r="22" spans="2:13">
      <c r="B22" s="8" t="s">
        <v>332</v>
      </c>
      <c r="C22" s="8"/>
      <c r="D22" s="4"/>
      <c r="E22" s="5"/>
      <c r="F22" s="5"/>
      <c r="G22" s="5"/>
      <c r="H22" s="6"/>
      <c r="I22" s="7"/>
    </row>
    <row r="23" spans="2:13">
      <c r="B23" s="4"/>
      <c r="C23" s="4"/>
      <c r="D23" s="4" t="s">
        <v>51</v>
      </c>
      <c r="E23" s="5">
        <f>SUM(E3:E22)</f>
        <v>209866.53999999998</v>
      </c>
      <c r="F23" s="5"/>
      <c r="G23" s="5"/>
      <c r="H23" s="5"/>
      <c r="I23" s="7"/>
    </row>
    <row r="24" spans="2:13">
      <c r="D24" s="4" t="s">
        <v>52</v>
      </c>
      <c r="F24" s="1">
        <f>SUM(F5:F23)</f>
        <v>166488</v>
      </c>
      <c r="H24" s="1">
        <f>SUM(H5:H23)</f>
        <v>0</v>
      </c>
    </row>
    <row r="25" spans="2:13">
      <c r="D25" s="4" t="s">
        <v>53</v>
      </c>
      <c r="F25" s="1">
        <f>E23-F24</f>
        <v>43378.539999999979</v>
      </c>
    </row>
    <row r="26" spans="2:13">
      <c r="D26" s="17" t="s">
        <v>135</v>
      </c>
      <c r="F26" s="1">
        <f>F24+H24</f>
        <v>166488</v>
      </c>
    </row>
    <row r="28" spans="2:13" s="1" customFormat="1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S94"/>
  <sheetViews>
    <sheetView tabSelected="1" topLeftCell="A78" workbookViewId="0">
      <selection activeCell="M97" sqref="M97"/>
    </sheetView>
  </sheetViews>
  <sheetFormatPr defaultRowHeight="18"/>
  <cols>
    <col min="1" max="1" width="2.4140625" customWidth="1"/>
    <col min="2" max="2" width="5.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23" customWidth="1"/>
    <col min="9" max="9" width="16.08203125" style="23" hidden="1" customWidth="1"/>
    <col min="10" max="10" width="25.4140625" style="14" customWidth="1"/>
    <col min="11" max="11" width="3.1640625" customWidth="1"/>
  </cols>
  <sheetData>
    <row r="2" spans="2:15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16" t="s">
        <v>39</v>
      </c>
      <c r="I2" s="16" t="s">
        <v>224</v>
      </c>
      <c r="J2" s="7" t="s">
        <v>16</v>
      </c>
    </row>
    <row r="3" spans="2:15">
      <c r="B3" s="4"/>
      <c r="C3" s="4"/>
      <c r="D3" s="4" t="s">
        <v>40</v>
      </c>
      <c r="F3" s="5"/>
      <c r="G3" s="5"/>
      <c r="H3" s="16"/>
      <c r="I3" s="16"/>
      <c r="J3" s="7"/>
    </row>
    <row r="4" spans="2:15">
      <c r="B4" s="4"/>
      <c r="C4" s="4"/>
      <c r="D4" s="4" t="s">
        <v>95</v>
      </c>
      <c r="E4" s="5"/>
      <c r="F4" s="5"/>
      <c r="G4" s="5"/>
      <c r="H4" s="16"/>
      <c r="I4" s="16"/>
      <c r="J4" s="7"/>
    </row>
    <row r="5" spans="2:15">
      <c r="B5" s="8"/>
      <c r="C5" s="8" t="s">
        <v>196</v>
      </c>
      <c r="D5" s="4" t="s">
        <v>225</v>
      </c>
      <c r="E5" s="5">
        <v>973670</v>
      </c>
      <c r="F5" s="5"/>
      <c r="G5" s="5"/>
      <c r="H5" s="16"/>
      <c r="I5" s="16"/>
      <c r="J5" s="15" t="s">
        <v>216</v>
      </c>
    </row>
    <row r="6" spans="2:15">
      <c r="B6" s="8"/>
      <c r="C6" s="8" t="s">
        <v>197</v>
      </c>
      <c r="D6" s="4" t="s">
        <v>199</v>
      </c>
      <c r="E6" s="5"/>
      <c r="F6" s="5"/>
      <c r="G6" s="5"/>
      <c r="H6" s="16">
        <v>864000</v>
      </c>
      <c r="I6" s="16">
        <v>864000</v>
      </c>
      <c r="J6" s="7" t="s">
        <v>214</v>
      </c>
      <c r="L6" t="s">
        <v>200</v>
      </c>
      <c r="M6" t="s">
        <v>205</v>
      </c>
    </row>
    <row r="7" spans="2:15">
      <c r="B7" s="8"/>
      <c r="C7" s="8"/>
      <c r="D7" s="4"/>
      <c r="E7" s="5"/>
      <c r="F7" s="5"/>
      <c r="G7" s="5"/>
      <c r="H7" s="16"/>
      <c r="I7" s="16">
        <v>66470</v>
      </c>
      <c r="J7" s="7" t="s">
        <v>226</v>
      </c>
      <c r="L7" t="s">
        <v>200</v>
      </c>
    </row>
    <row r="8" spans="2:15">
      <c r="B8" s="8"/>
      <c r="C8" s="8" t="s">
        <v>204</v>
      </c>
      <c r="D8" s="4" t="s">
        <v>199</v>
      </c>
      <c r="E8" s="5"/>
      <c r="F8" s="5"/>
      <c r="G8" s="5"/>
      <c r="H8" s="16">
        <v>51840</v>
      </c>
      <c r="I8" s="16">
        <v>51840</v>
      </c>
      <c r="J8" s="7"/>
      <c r="L8" t="s">
        <v>203</v>
      </c>
      <c r="M8" t="s">
        <v>206</v>
      </c>
    </row>
    <row r="9" spans="2:15">
      <c r="B9" s="8"/>
      <c r="C9" s="8" t="s">
        <v>204</v>
      </c>
      <c r="D9" s="4" t="s">
        <v>199</v>
      </c>
      <c r="E9" s="5"/>
      <c r="F9" s="5"/>
      <c r="G9" s="5"/>
      <c r="H9" s="16">
        <v>134164</v>
      </c>
      <c r="I9" s="16">
        <v>134164</v>
      </c>
      <c r="J9" s="7"/>
      <c r="L9" t="s">
        <v>203</v>
      </c>
      <c r="M9" t="s">
        <v>207</v>
      </c>
    </row>
    <row r="10" spans="2:15">
      <c r="B10" s="8"/>
      <c r="C10" s="8" t="s">
        <v>282</v>
      </c>
      <c r="D10" s="4" t="s">
        <v>250</v>
      </c>
      <c r="E10" s="5"/>
      <c r="F10" s="5"/>
      <c r="G10" s="5"/>
      <c r="H10" s="16">
        <v>8640</v>
      </c>
      <c r="I10" s="16"/>
      <c r="J10" s="7" t="s">
        <v>253</v>
      </c>
    </row>
    <row r="11" spans="2:15">
      <c r="B11" s="8"/>
      <c r="C11" s="8" t="s">
        <v>201</v>
      </c>
      <c r="D11" s="4" t="s">
        <v>202</v>
      </c>
      <c r="E11" s="5"/>
      <c r="F11" s="5"/>
      <c r="G11" s="5"/>
      <c r="H11" s="16">
        <v>130070</v>
      </c>
      <c r="I11" s="16">
        <v>130070</v>
      </c>
      <c r="J11" s="7" t="s">
        <v>215</v>
      </c>
      <c r="L11" t="s">
        <v>203</v>
      </c>
    </row>
    <row r="12" spans="2:15">
      <c r="B12" s="8"/>
      <c r="C12" s="8" t="s">
        <v>198</v>
      </c>
      <c r="D12" s="4" t="s">
        <v>227</v>
      </c>
      <c r="E12" s="5">
        <v>322911</v>
      </c>
      <c r="F12" s="5"/>
      <c r="G12" s="5"/>
      <c r="H12" s="16"/>
      <c r="I12" s="16"/>
      <c r="J12" s="15" t="s">
        <v>216</v>
      </c>
      <c r="M12" t="s">
        <v>211</v>
      </c>
    </row>
    <row r="13" spans="2:15">
      <c r="B13" s="8"/>
      <c r="C13" s="8" t="s">
        <v>208</v>
      </c>
      <c r="D13" s="4" t="s">
        <v>228</v>
      </c>
      <c r="E13" s="5">
        <v>6060000</v>
      </c>
      <c r="F13" s="5"/>
      <c r="G13" s="5"/>
      <c r="H13" s="16"/>
      <c r="I13" s="16"/>
      <c r="J13" s="15" t="s">
        <v>216</v>
      </c>
      <c r="M13" t="s">
        <v>212</v>
      </c>
    </row>
    <row r="14" spans="2:15">
      <c r="B14" s="8"/>
      <c r="C14" s="8" t="s">
        <v>166</v>
      </c>
      <c r="D14" s="4" t="s">
        <v>199</v>
      </c>
      <c r="E14" s="5"/>
      <c r="F14" s="5"/>
      <c r="G14" s="5"/>
      <c r="H14" s="16">
        <v>5292000</v>
      </c>
      <c r="I14" s="16"/>
      <c r="J14" s="7" t="s">
        <v>214</v>
      </c>
      <c r="L14" t="s">
        <v>229</v>
      </c>
      <c r="M14" t="s">
        <v>213</v>
      </c>
      <c r="N14" t="s">
        <v>229</v>
      </c>
    </row>
    <row r="15" spans="2:15">
      <c r="B15" s="8"/>
      <c r="C15" s="8" t="s">
        <v>282</v>
      </c>
      <c r="D15" s="4" t="s">
        <v>199</v>
      </c>
      <c r="E15" s="5"/>
      <c r="F15" s="5"/>
      <c r="G15" s="5"/>
      <c r="H15" s="16">
        <v>19184</v>
      </c>
      <c r="I15" s="16">
        <v>90000</v>
      </c>
      <c r="J15" s="7" t="s">
        <v>222</v>
      </c>
      <c r="L15" t="s">
        <v>231</v>
      </c>
      <c r="M15" t="s">
        <v>217</v>
      </c>
      <c r="O15" t="s">
        <v>338</v>
      </c>
    </row>
    <row r="16" spans="2:15">
      <c r="B16" s="8"/>
      <c r="C16" s="8" t="s">
        <v>279</v>
      </c>
      <c r="D16" s="4" t="s">
        <v>250</v>
      </c>
      <c r="E16" s="5"/>
      <c r="F16" s="5"/>
      <c r="G16" s="5"/>
      <c r="H16" s="16">
        <v>6912</v>
      </c>
      <c r="I16" s="16"/>
      <c r="J16" s="7" t="s">
        <v>253</v>
      </c>
    </row>
    <row r="17" spans="2:15">
      <c r="B17" s="8"/>
      <c r="C17" s="8" t="s">
        <v>283</v>
      </c>
      <c r="D17" s="4" t="s">
        <v>199</v>
      </c>
      <c r="E17" s="5"/>
      <c r="F17" s="5"/>
      <c r="G17" s="5"/>
      <c r="H17" s="16">
        <v>153110</v>
      </c>
      <c r="I17" s="16">
        <v>320000</v>
      </c>
      <c r="J17" s="7" t="s">
        <v>222</v>
      </c>
      <c r="L17" t="s">
        <v>231</v>
      </c>
      <c r="M17" t="s">
        <v>218</v>
      </c>
      <c r="O17" t="s">
        <v>338</v>
      </c>
    </row>
    <row r="18" spans="2:15">
      <c r="B18" s="8"/>
      <c r="C18" s="8" t="s">
        <v>279</v>
      </c>
      <c r="D18" s="4" t="s">
        <v>250</v>
      </c>
      <c r="E18" s="5"/>
      <c r="F18" s="5"/>
      <c r="G18" s="5"/>
      <c r="H18" s="16">
        <v>6912</v>
      </c>
      <c r="I18" s="16"/>
      <c r="J18" s="7" t="s">
        <v>253</v>
      </c>
    </row>
    <row r="19" spans="2:15">
      <c r="B19" s="8"/>
      <c r="C19" s="22" t="s">
        <v>166</v>
      </c>
      <c r="D19" s="4" t="s">
        <v>199</v>
      </c>
      <c r="E19" s="5"/>
      <c r="F19" s="5"/>
      <c r="G19" s="5"/>
      <c r="H19" s="16">
        <v>53680</v>
      </c>
      <c r="I19" s="16">
        <v>150000</v>
      </c>
      <c r="J19" s="7" t="s">
        <v>221</v>
      </c>
      <c r="L19" t="s">
        <v>231</v>
      </c>
      <c r="M19" t="s">
        <v>219</v>
      </c>
    </row>
    <row r="20" spans="2:15">
      <c r="B20" s="8"/>
      <c r="C20" s="8" t="s">
        <v>279</v>
      </c>
      <c r="D20" s="4" t="s">
        <v>250</v>
      </c>
      <c r="E20" s="5"/>
      <c r="F20" s="5"/>
      <c r="G20" s="5"/>
      <c r="H20" s="16">
        <v>6912</v>
      </c>
      <c r="I20" s="16"/>
      <c r="J20" s="7" t="s">
        <v>253</v>
      </c>
    </row>
    <row r="21" spans="2:15">
      <c r="B21" s="8"/>
      <c r="C21" s="8" t="s">
        <v>223</v>
      </c>
      <c r="D21" s="4" t="s">
        <v>199</v>
      </c>
      <c r="E21" s="5"/>
      <c r="F21" s="5"/>
      <c r="G21" s="5"/>
      <c r="H21" s="16">
        <v>233280</v>
      </c>
      <c r="I21" s="16">
        <v>502000</v>
      </c>
      <c r="J21" s="7" t="s">
        <v>251</v>
      </c>
      <c r="L21" t="s">
        <v>231</v>
      </c>
      <c r="M21" t="s">
        <v>220</v>
      </c>
    </row>
    <row r="22" spans="2:15">
      <c r="B22" s="8" t="s">
        <v>363</v>
      </c>
      <c r="C22" s="8" t="s">
        <v>190</v>
      </c>
      <c r="D22" s="4" t="s">
        <v>236</v>
      </c>
      <c r="E22" s="5"/>
      <c r="F22" s="5"/>
      <c r="G22" s="5"/>
      <c r="H22" s="16">
        <v>14260</v>
      </c>
      <c r="I22" s="16" t="s">
        <v>246</v>
      </c>
      <c r="J22" s="7" t="s">
        <v>194</v>
      </c>
      <c r="L22" t="s">
        <v>231</v>
      </c>
    </row>
    <row r="23" spans="2:15">
      <c r="B23" s="8"/>
      <c r="C23" s="8" t="s">
        <v>209</v>
      </c>
      <c r="D23" s="4" t="s">
        <v>230</v>
      </c>
      <c r="E23" s="5">
        <v>1058000</v>
      </c>
      <c r="F23" s="5"/>
      <c r="G23" s="5"/>
      <c r="H23" s="16"/>
      <c r="I23" s="16"/>
      <c r="J23" s="15" t="s">
        <v>216</v>
      </c>
      <c r="M23" t="s">
        <v>232</v>
      </c>
    </row>
    <row r="24" spans="2:15">
      <c r="B24" s="8"/>
      <c r="C24" s="8"/>
      <c r="D24" s="4" t="s">
        <v>431</v>
      </c>
      <c r="E24" s="5"/>
      <c r="F24" s="5"/>
      <c r="G24" s="5"/>
      <c r="H24" s="16">
        <v>200000</v>
      </c>
      <c r="I24" s="16"/>
      <c r="J24" s="7"/>
      <c r="L24" t="s">
        <v>231</v>
      </c>
    </row>
    <row r="25" spans="2:15">
      <c r="B25" s="8"/>
      <c r="C25" s="8"/>
      <c r="D25" s="4" t="s">
        <v>248</v>
      </c>
      <c r="E25" s="5"/>
      <c r="F25" s="5"/>
      <c r="G25" s="5"/>
      <c r="H25" s="16">
        <v>172000</v>
      </c>
      <c r="I25" s="16"/>
      <c r="J25" s="7"/>
      <c r="L25" t="s">
        <v>231</v>
      </c>
    </row>
    <row r="26" spans="2:15">
      <c r="B26" s="8"/>
      <c r="C26" s="22" t="s">
        <v>237</v>
      </c>
      <c r="D26" s="4" t="s">
        <v>202</v>
      </c>
      <c r="E26" s="5"/>
      <c r="F26" s="5"/>
      <c r="G26" s="5"/>
      <c r="H26" s="16">
        <v>197550</v>
      </c>
      <c r="I26" s="16"/>
      <c r="J26" s="7" t="s">
        <v>215</v>
      </c>
      <c r="L26" t="s">
        <v>252</v>
      </c>
    </row>
    <row r="27" spans="2:15">
      <c r="B27" s="8"/>
      <c r="C27" s="8" t="s">
        <v>280</v>
      </c>
      <c r="D27" s="4" t="s">
        <v>199</v>
      </c>
      <c r="E27" s="5"/>
      <c r="F27" s="5"/>
      <c r="G27" s="5"/>
      <c r="H27" s="16">
        <v>13932</v>
      </c>
      <c r="I27" s="16"/>
      <c r="J27" s="7"/>
      <c r="L27" t="s">
        <v>252</v>
      </c>
      <c r="M27" t="s">
        <v>233</v>
      </c>
    </row>
    <row r="28" spans="2:15">
      <c r="B28" s="8"/>
      <c r="C28" s="8" t="s">
        <v>281</v>
      </c>
      <c r="D28" s="4" t="s">
        <v>250</v>
      </c>
      <c r="E28" s="5"/>
      <c r="F28" s="5"/>
      <c r="G28" s="5"/>
      <c r="H28" s="16">
        <v>6912</v>
      </c>
      <c r="I28" s="16"/>
      <c r="J28" s="7" t="s">
        <v>253</v>
      </c>
    </row>
    <row r="29" spans="2:15">
      <c r="B29" s="8"/>
      <c r="C29" s="8" t="s">
        <v>284</v>
      </c>
      <c r="D29" s="4" t="s">
        <v>199</v>
      </c>
      <c r="E29" s="5"/>
      <c r="F29" s="5"/>
      <c r="G29" s="5"/>
      <c r="H29" s="16">
        <v>17500</v>
      </c>
      <c r="I29" s="16"/>
      <c r="J29" s="7"/>
      <c r="L29" t="s">
        <v>252</v>
      </c>
      <c r="M29" t="s">
        <v>234</v>
      </c>
      <c r="O29" t="s">
        <v>338</v>
      </c>
    </row>
    <row r="30" spans="2:15">
      <c r="B30" s="8"/>
      <c r="C30" s="8" t="s">
        <v>281</v>
      </c>
      <c r="D30" s="4" t="s">
        <v>250</v>
      </c>
      <c r="E30" s="5"/>
      <c r="F30" s="5"/>
      <c r="G30" s="5"/>
      <c r="H30" s="16">
        <v>6912</v>
      </c>
      <c r="I30" s="16"/>
      <c r="J30" s="7" t="s">
        <v>253</v>
      </c>
    </row>
    <row r="31" spans="2:15">
      <c r="B31" s="8"/>
      <c r="C31" s="8" t="s">
        <v>289</v>
      </c>
      <c r="D31" s="4" t="s">
        <v>235</v>
      </c>
      <c r="E31" s="5"/>
      <c r="F31" s="5"/>
      <c r="G31" s="5"/>
      <c r="H31" s="16">
        <v>1131</v>
      </c>
      <c r="I31" s="16" t="s">
        <v>246</v>
      </c>
      <c r="J31" s="7"/>
      <c r="L31" t="s">
        <v>252</v>
      </c>
    </row>
    <row r="32" spans="2:15">
      <c r="B32" s="8"/>
      <c r="C32" s="8" t="s">
        <v>210</v>
      </c>
      <c r="D32" s="4" t="s">
        <v>240</v>
      </c>
      <c r="E32" s="16">
        <v>946000</v>
      </c>
      <c r="F32" s="5"/>
      <c r="G32" s="5"/>
      <c r="H32" s="16"/>
      <c r="I32" s="16"/>
      <c r="J32" s="15" t="s">
        <v>216</v>
      </c>
      <c r="M32" s="11" t="s">
        <v>241</v>
      </c>
    </row>
    <row r="33" spans="2:14">
      <c r="B33" s="8"/>
      <c r="C33" s="8" t="s">
        <v>242</v>
      </c>
      <c r="D33" s="4" t="s">
        <v>199</v>
      </c>
      <c r="E33" s="5"/>
      <c r="F33" s="5"/>
      <c r="G33" s="5"/>
      <c r="H33" s="16">
        <v>521982</v>
      </c>
      <c r="I33" s="16"/>
      <c r="J33" s="7"/>
      <c r="L33" t="s">
        <v>244</v>
      </c>
      <c r="M33" t="s">
        <v>238</v>
      </c>
    </row>
    <row r="34" spans="2:14">
      <c r="B34" s="8"/>
      <c r="C34" s="8" t="s">
        <v>281</v>
      </c>
      <c r="D34" s="4" t="s">
        <v>250</v>
      </c>
      <c r="E34" s="5"/>
      <c r="F34" s="5"/>
      <c r="G34" s="5"/>
      <c r="H34" s="16">
        <v>6912</v>
      </c>
      <c r="I34" s="16"/>
      <c r="J34" s="7" t="s">
        <v>253</v>
      </c>
    </row>
    <row r="35" spans="2:14">
      <c r="B35" s="8"/>
      <c r="C35" s="8"/>
      <c r="D35" s="4" t="s">
        <v>431</v>
      </c>
      <c r="E35" s="5"/>
      <c r="F35" s="5"/>
      <c r="G35" s="5"/>
      <c r="H35" s="16">
        <v>200000</v>
      </c>
      <c r="I35" s="16"/>
      <c r="J35" s="7"/>
      <c r="L35" t="s">
        <v>244</v>
      </c>
    </row>
    <row r="36" spans="2:14">
      <c r="B36" s="8"/>
      <c r="C36" s="8" t="s">
        <v>242</v>
      </c>
      <c r="D36" s="4" t="s">
        <v>199</v>
      </c>
      <c r="E36" s="5"/>
      <c r="F36" s="5"/>
      <c r="G36" s="5"/>
      <c r="H36" s="16">
        <v>159840</v>
      </c>
      <c r="I36" s="16" t="s">
        <v>246</v>
      </c>
      <c r="J36" s="7" t="s">
        <v>371</v>
      </c>
      <c r="L36" t="s">
        <v>339</v>
      </c>
      <c r="M36" t="s">
        <v>239</v>
      </c>
    </row>
    <row r="37" spans="2:14">
      <c r="B37" s="8"/>
      <c r="C37" s="8" t="s">
        <v>281</v>
      </c>
      <c r="D37" s="4" t="s">
        <v>250</v>
      </c>
      <c r="E37" s="5"/>
      <c r="F37" s="5"/>
      <c r="G37" s="5"/>
      <c r="H37" s="16">
        <v>6912</v>
      </c>
      <c r="I37" s="16"/>
      <c r="J37" s="7" t="s">
        <v>253</v>
      </c>
    </row>
    <row r="38" spans="2:14">
      <c r="B38" s="8"/>
      <c r="C38" s="8"/>
      <c r="D38" s="4" t="s">
        <v>235</v>
      </c>
      <c r="E38" s="5"/>
      <c r="F38" s="5"/>
      <c r="G38" s="5"/>
      <c r="H38" s="16">
        <v>0</v>
      </c>
      <c r="I38" s="16" t="s">
        <v>246</v>
      </c>
      <c r="J38" s="7"/>
      <c r="L38" t="s">
        <v>339</v>
      </c>
    </row>
    <row r="39" spans="2:14">
      <c r="B39" s="8"/>
      <c r="C39" s="8" t="s">
        <v>402</v>
      </c>
      <c r="D39" s="4" t="s">
        <v>257</v>
      </c>
      <c r="E39" s="5"/>
      <c r="F39" s="5"/>
      <c r="G39" s="5"/>
      <c r="H39" s="16">
        <v>144320</v>
      </c>
      <c r="I39" s="16"/>
      <c r="J39" s="7" t="s">
        <v>215</v>
      </c>
      <c r="L39" t="s">
        <v>339</v>
      </c>
      <c r="M39" s="10"/>
      <c r="N39" s="11"/>
    </row>
    <row r="40" spans="2:14">
      <c r="B40" s="8"/>
      <c r="C40" s="8" t="s">
        <v>340</v>
      </c>
      <c r="D40" s="4" t="s">
        <v>243</v>
      </c>
      <c r="E40" s="5">
        <v>1175000</v>
      </c>
      <c r="F40" s="5"/>
      <c r="G40" s="5"/>
      <c r="H40" s="16"/>
      <c r="I40" s="16"/>
      <c r="J40" s="24" t="s">
        <v>341</v>
      </c>
      <c r="N40" t="s">
        <v>342</v>
      </c>
    </row>
    <row r="41" spans="2:14">
      <c r="B41" s="8"/>
      <c r="C41" s="8" t="s">
        <v>367</v>
      </c>
      <c r="D41" s="4" t="s">
        <v>199</v>
      </c>
      <c r="E41" s="5"/>
      <c r="F41" s="5"/>
      <c r="G41" s="5"/>
      <c r="H41" s="16">
        <v>384480</v>
      </c>
      <c r="I41" s="16"/>
      <c r="J41" s="24" t="s">
        <v>372</v>
      </c>
      <c r="L41" t="s">
        <v>252</v>
      </c>
      <c r="M41" s="26" t="s">
        <v>261</v>
      </c>
    </row>
    <row r="42" spans="2:14">
      <c r="B42" s="8"/>
      <c r="C42" s="8"/>
      <c r="D42" s="4" t="s">
        <v>343</v>
      </c>
      <c r="E42" s="5">
        <v>540000</v>
      </c>
      <c r="F42" s="5"/>
      <c r="G42" s="5"/>
      <c r="H42" s="16"/>
      <c r="I42" s="16"/>
      <c r="J42" s="24" t="s">
        <v>344</v>
      </c>
    </row>
    <row r="43" spans="2:14">
      <c r="B43" s="8"/>
      <c r="C43" s="8"/>
      <c r="D43" s="4" t="s">
        <v>432</v>
      </c>
      <c r="E43" s="5"/>
      <c r="F43" s="5"/>
      <c r="G43" s="5"/>
      <c r="H43" s="16">
        <v>200000</v>
      </c>
      <c r="I43" s="16"/>
      <c r="J43" s="7"/>
      <c r="L43" t="s">
        <v>260</v>
      </c>
      <c r="N43" s="12"/>
    </row>
    <row r="44" spans="2:14">
      <c r="B44" s="8"/>
      <c r="C44" s="8" t="s">
        <v>368</v>
      </c>
      <c r="D44" s="4" t="s">
        <v>345</v>
      </c>
      <c r="E44" s="5"/>
      <c r="F44" s="5"/>
      <c r="G44" s="5"/>
      <c r="H44" s="16">
        <v>104920</v>
      </c>
      <c r="I44" s="16"/>
      <c r="J44" s="7" t="s">
        <v>215</v>
      </c>
      <c r="L44" t="s">
        <v>262</v>
      </c>
      <c r="M44" t="s">
        <v>346</v>
      </c>
      <c r="N44" s="12"/>
    </row>
    <row r="45" spans="2:14">
      <c r="B45" s="8" t="s">
        <v>365</v>
      </c>
      <c r="C45" s="8" t="s">
        <v>245</v>
      </c>
      <c r="D45" s="4" t="s">
        <v>236</v>
      </c>
      <c r="E45" s="5"/>
      <c r="F45" s="5"/>
      <c r="G45" s="5"/>
      <c r="H45" s="16">
        <v>12700</v>
      </c>
      <c r="I45" s="16"/>
      <c r="J45" s="7" t="s">
        <v>364</v>
      </c>
      <c r="L45" t="s">
        <v>347</v>
      </c>
      <c r="M45" t="s">
        <v>348</v>
      </c>
      <c r="N45" s="12"/>
    </row>
    <row r="46" spans="2:14">
      <c r="B46" s="8"/>
      <c r="C46" s="8"/>
      <c r="D46" s="4" t="s">
        <v>432</v>
      </c>
      <c r="E46" s="5"/>
      <c r="F46" s="5"/>
      <c r="G46" s="5"/>
      <c r="H46" s="16">
        <v>200000</v>
      </c>
      <c r="I46" s="16"/>
      <c r="J46" s="7"/>
      <c r="L46" t="s">
        <v>347</v>
      </c>
      <c r="N46" s="11"/>
    </row>
    <row r="47" spans="2:14">
      <c r="B47" s="8"/>
      <c r="C47" s="8"/>
      <c r="D47" s="4" t="s">
        <v>248</v>
      </c>
      <c r="E47" s="5"/>
      <c r="F47" s="5"/>
      <c r="G47" s="5"/>
      <c r="H47" s="16">
        <v>170000</v>
      </c>
      <c r="I47" s="16"/>
      <c r="J47" s="7"/>
      <c r="L47" t="s">
        <v>349</v>
      </c>
    </row>
    <row r="48" spans="2:14">
      <c r="B48" s="8"/>
      <c r="C48" s="8" t="s">
        <v>366</v>
      </c>
      <c r="D48" s="4" t="s">
        <v>350</v>
      </c>
      <c r="E48" s="5"/>
      <c r="F48" s="5"/>
      <c r="G48" s="5"/>
      <c r="H48" s="16">
        <v>323460</v>
      </c>
      <c r="I48" s="16"/>
      <c r="J48" s="7" t="s">
        <v>370</v>
      </c>
      <c r="L48" t="s">
        <v>347</v>
      </c>
      <c r="M48" t="s">
        <v>351</v>
      </c>
    </row>
    <row r="49" spans="2:15">
      <c r="B49" s="8"/>
      <c r="C49" s="8" t="s">
        <v>366</v>
      </c>
      <c r="D49" s="4" t="s">
        <v>350</v>
      </c>
      <c r="E49" s="5"/>
      <c r="F49" s="5"/>
      <c r="G49" s="5"/>
      <c r="H49" s="16">
        <v>304560</v>
      </c>
      <c r="I49" s="16"/>
      <c r="J49" s="7" t="s">
        <v>369</v>
      </c>
      <c r="L49" t="s">
        <v>347</v>
      </c>
      <c r="M49" t="s">
        <v>352</v>
      </c>
    </row>
    <row r="50" spans="2:15">
      <c r="B50" s="8"/>
      <c r="C50" s="8" t="s">
        <v>368</v>
      </c>
      <c r="D50" s="4" t="s">
        <v>202</v>
      </c>
      <c r="E50" s="5"/>
      <c r="F50" s="5"/>
      <c r="G50" s="5"/>
      <c r="H50" s="16">
        <v>104920</v>
      </c>
      <c r="I50" s="16"/>
      <c r="J50" s="7" t="s">
        <v>215</v>
      </c>
    </row>
    <row r="51" spans="2:15">
      <c r="B51" s="8"/>
      <c r="C51" s="8"/>
      <c r="D51" s="4" t="s">
        <v>258</v>
      </c>
      <c r="E51" s="5">
        <v>1125000</v>
      </c>
      <c r="F51" s="5"/>
      <c r="G51" s="5"/>
      <c r="H51" s="16"/>
      <c r="I51" s="16"/>
      <c r="J51" s="24" t="s">
        <v>353</v>
      </c>
    </row>
    <row r="52" spans="2:15">
      <c r="B52" s="8"/>
      <c r="C52" s="8" t="s">
        <v>361</v>
      </c>
      <c r="D52" s="4" t="s">
        <v>250</v>
      </c>
      <c r="E52" s="5"/>
      <c r="F52" s="5"/>
      <c r="G52" s="5"/>
      <c r="H52" s="16">
        <v>20784</v>
      </c>
      <c r="I52" s="16"/>
      <c r="J52" s="7" t="s">
        <v>253</v>
      </c>
    </row>
    <row r="53" spans="2:15">
      <c r="B53" s="8"/>
      <c r="C53" s="8"/>
      <c r="D53" s="4" t="s">
        <v>350</v>
      </c>
      <c r="E53" s="5"/>
      <c r="F53" s="5"/>
      <c r="G53" s="5"/>
      <c r="H53" s="16">
        <v>273132</v>
      </c>
      <c r="I53" s="16"/>
      <c r="J53" s="24"/>
      <c r="L53" t="s">
        <v>374</v>
      </c>
      <c r="M53" t="s">
        <v>373</v>
      </c>
    </row>
    <row r="54" spans="2:15">
      <c r="B54" s="8"/>
      <c r="C54" s="8"/>
      <c r="D54" s="4" t="s">
        <v>350</v>
      </c>
      <c r="E54" s="5"/>
      <c r="F54" s="5"/>
      <c r="G54" s="5"/>
      <c r="H54" s="16">
        <v>168240</v>
      </c>
      <c r="I54" s="16"/>
      <c r="J54" s="24"/>
      <c r="L54" t="s">
        <v>374</v>
      </c>
      <c r="M54" t="s">
        <v>375</v>
      </c>
    </row>
    <row r="55" spans="2:15">
      <c r="B55" s="8"/>
      <c r="C55" s="8"/>
      <c r="D55" s="4" t="s">
        <v>350</v>
      </c>
      <c r="E55" s="5"/>
      <c r="F55" s="5"/>
      <c r="G55" s="5"/>
      <c r="H55" s="16">
        <v>6839</v>
      </c>
      <c r="I55" s="16"/>
      <c r="J55" s="24"/>
      <c r="L55" t="s">
        <v>374</v>
      </c>
      <c r="M55" t="s">
        <v>377</v>
      </c>
    </row>
    <row r="56" spans="2:15">
      <c r="B56" s="8"/>
      <c r="C56" s="8"/>
      <c r="D56" s="4" t="s">
        <v>378</v>
      </c>
      <c r="E56" s="5"/>
      <c r="F56" s="5"/>
      <c r="G56" s="5"/>
      <c r="H56" s="16">
        <v>120000</v>
      </c>
      <c r="I56" s="16"/>
      <c r="J56" s="7" t="s">
        <v>215</v>
      </c>
      <c r="L56" t="s">
        <v>385</v>
      </c>
    </row>
    <row r="57" spans="2:15">
      <c r="B57" s="8"/>
      <c r="C57" s="8"/>
      <c r="D57" s="4" t="s">
        <v>250</v>
      </c>
      <c r="E57" s="5"/>
      <c r="F57" s="5"/>
      <c r="G57" s="5"/>
      <c r="H57" s="16">
        <v>20784</v>
      </c>
      <c r="I57" s="16"/>
      <c r="J57" s="7" t="s">
        <v>253</v>
      </c>
    </row>
    <row r="58" spans="2:15">
      <c r="B58" s="8"/>
      <c r="C58" s="8"/>
      <c r="D58" s="4" t="s">
        <v>379</v>
      </c>
      <c r="E58" s="5">
        <v>665000</v>
      </c>
      <c r="F58" s="5"/>
      <c r="G58" s="5"/>
      <c r="H58" s="16"/>
      <c r="I58" s="16"/>
      <c r="J58" s="24"/>
      <c r="N58" t="s">
        <v>436</v>
      </c>
      <c r="O58" s="1">
        <v>120000</v>
      </c>
    </row>
    <row r="59" spans="2:15">
      <c r="B59" s="8"/>
      <c r="C59" s="8"/>
      <c r="D59" s="4" t="s">
        <v>350</v>
      </c>
      <c r="E59" s="5"/>
      <c r="F59" s="5"/>
      <c r="G59" s="5"/>
      <c r="H59" s="16">
        <v>131670</v>
      </c>
      <c r="I59" s="16"/>
      <c r="J59" s="24"/>
      <c r="L59" t="s">
        <v>397</v>
      </c>
      <c r="M59" t="s">
        <v>376</v>
      </c>
    </row>
    <row r="60" spans="2:15">
      <c r="B60" s="8"/>
      <c r="C60" s="8"/>
      <c r="D60" s="4" t="s">
        <v>383</v>
      </c>
      <c r="E60" s="5">
        <v>190000</v>
      </c>
      <c r="F60" s="5"/>
      <c r="G60" s="5"/>
      <c r="H60" s="16"/>
      <c r="I60" s="16"/>
      <c r="J60" s="24"/>
      <c r="O60" s="1">
        <v>40000</v>
      </c>
    </row>
    <row r="61" spans="2:15">
      <c r="B61" s="8"/>
      <c r="C61" s="8"/>
      <c r="D61" s="4"/>
      <c r="E61" s="5">
        <v>172000</v>
      </c>
      <c r="F61" s="5"/>
      <c r="G61" s="5"/>
      <c r="H61" s="16"/>
      <c r="I61" s="16"/>
      <c r="J61" s="24"/>
      <c r="M61" t="s">
        <v>440</v>
      </c>
      <c r="O61" s="1"/>
    </row>
    <row r="62" spans="2:15">
      <c r="B62" s="8"/>
      <c r="C62" s="8"/>
      <c r="D62" s="4" t="s">
        <v>430</v>
      </c>
      <c r="E62" s="5"/>
      <c r="F62" s="5"/>
      <c r="G62" s="5"/>
      <c r="H62" s="16">
        <v>500000</v>
      </c>
      <c r="I62" s="16"/>
      <c r="J62" s="24"/>
    </row>
    <row r="63" spans="2:15">
      <c r="B63" s="8"/>
      <c r="C63" s="8"/>
      <c r="D63" s="4" t="s">
        <v>386</v>
      </c>
      <c r="E63" s="5"/>
      <c r="F63" s="5"/>
      <c r="G63" s="5"/>
      <c r="H63" s="5">
        <v>114380</v>
      </c>
      <c r="I63" s="16"/>
      <c r="J63" s="24"/>
    </row>
    <row r="64" spans="2:15">
      <c r="B64" s="8"/>
      <c r="C64" s="8"/>
      <c r="D64" s="4"/>
      <c r="E64" s="5"/>
      <c r="F64" s="5"/>
      <c r="G64" s="5"/>
      <c r="H64" s="16"/>
      <c r="I64" s="16"/>
      <c r="J64" s="24"/>
    </row>
    <row r="65" spans="2:19">
      <c r="B65" s="8"/>
      <c r="C65" s="8"/>
      <c r="D65" s="4" t="s">
        <v>384</v>
      </c>
      <c r="E65" s="5"/>
      <c r="F65" s="5"/>
      <c r="G65" s="5"/>
      <c r="H65" s="16">
        <v>6879000</v>
      </c>
      <c r="I65" s="16"/>
      <c r="J65" s="24" t="s">
        <v>411</v>
      </c>
      <c r="L65" t="s">
        <v>408</v>
      </c>
    </row>
    <row r="66" spans="2:19">
      <c r="B66" s="8"/>
      <c r="C66" s="8"/>
      <c r="D66" s="4" t="s">
        <v>390</v>
      </c>
      <c r="E66" s="33">
        <v>7260000</v>
      </c>
      <c r="F66" s="5" t="s">
        <v>437</v>
      </c>
      <c r="G66" s="5"/>
      <c r="H66" s="16"/>
      <c r="I66" s="16"/>
      <c r="J66" s="24"/>
      <c r="M66" t="s">
        <v>438</v>
      </c>
      <c r="P66" t="s">
        <v>393</v>
      </c>
      <c r="Q66" t="s">
        <v>394</v>
      </c>
      <c r="R66" t="s">
        <v>395</v>
      </c>
    </row>
    <row r="67" spans="2:19">
      <c r="B67" s="8"/>
      <c r="C67" s="8"/>
      <c r="D67" s="4" t="s">
        <v>443</v>
      </c>
      <c r="E67" s="35"/>
      <c r="F67" s="5" t="s">
        <v>444</v>
      </c>
      <c r="G67" s="5"/>
      <c r="H67" s="16">
        <v>210000</v>
      </c>
      <c r="I67" s="16"/>
      <c r="J67" s="24"/>
    </row>
    <row r="68" spans="2:19">
      <c r="B68" s="8"/>
      <c r="C68" s="8"/>
      <c r="D68" s="4" t="s">
        <v>247</v>
      </c>
      <c r="E68" s="5"/>
      <c r="F68" s="5"/>
      <c r="G68" s="5"/>
      <c r="H68" s="16">
        <v>200000</v>
      </c>
      <c r="I68" s="16"/>
      <c r="J68" s="16">
        <v>200000</v>
      </c>
      <c r="L68" t="s">
        <v>407</v>
      </c>
      <c r="N68" t="s">
        <v>392</v>
      </c>
      <c r="P68">
        <v>3</v>
      </c>
      <c r="R68">
        <v>15</v>
      </c>
    </row>
    <row r="69" spans="2:19">
      <c r="B69" s="8"/>
      <c r="C69" s="8"/>
      <c r="D69" s="4" t="s">
        <v>247</v>
      </c>
      <c r="E69" s="5"/>
      <c r="F69" s="5"/>
      <c r="G69" s="5"/>
      <c r="H69" s="16">
        <v>200000</v>
      </c>
      <c r="I69" s="16"/>
      <c r="J69" s="16">
        <v>200000</v>
      </c>
      <c r="L69" t="s">
        <v>407</v>
      </c>
      <c r="N69" t="s">
        <v>391</v>
      </c>
      <c r="P69">
        <v>24</v>
      </c>
      <c r="Q69">
        <v>25</v>
      </c>
      <c r="R69">
        <v>80</v>
      </c>
    </row>
    <row r="70" spans="2:19">
      <c r="B70" s="8"/>
      <c r="C70" s="8"/>
      <c r="D70" s="4" t="s">
        <v>248</v>
      </c>
      <c r="E70" s="5"/>
      <c r="F70" s="5"/>
      <c r="G70" s="5"/>
      <c r="H70" s="16">
        <v>170000</v>
      </c>
      <c r="I70" s="16"/>
      <c r="J70" s="24"/>
      <c r="L70" t="s">
        <v>397</v>
      </c>
      <c r="N70" t="s">
        <v>398</v>
      </c>
      <c r="P70">
        <v>80</v>
      </c>
      <c r="R70">
        <v>100</v>
      </c>
      <c r="S70" t="s">
        <v>400</v>
      </c>
    </row>
    <row r="71" spans="2:19">
      <c r="B71" s="8"/>
      <c r="C71" s="8"/>
      <c r="D71" s="4"/>
      <c r="E71" s="5"/>
      <c r="F71" s="5"/>
      <c r="G71" s="5"/>
      <c r="H71" s="5"/>
      <c r="I71" s="16"/>
      <c r="J71" s="24"/>
      <c r="N71" t="s">
        <v>399</v>
      </c>
      <c r="P71">
        <v>350</v>
      </c>
      <c r="Q71">
        <v>25</v>
      </c>
      <c r="R71">
        <v>400</v>
      </c>
      <c r="S71" t="s">
        <v>401</v>
      </c>
    </row>
    <row r="72" spans="2:19">
      <c r="B72" s="8"/>
      <c r="C72" s="8"/>
      <c r="D72" s="4" t="s">
        <v>396</v>
      </c>
      <c r="E72" s="5"/>
      <c r="F72" s="5" t="s">
        <v>444</v>
      </c>
      <c r="G72" s="5"/>
      <c r="H72" s="5">
        <v>485800</v>
      </c>
      <c r="I72" s="16"/>
      <c r="J72" s="16">
        <v>485800</v>
      </c>
      <c r="L72" t="s">
        <v>407</v>
      </c>
    </row>
    <row r="73" spans="2:19">
      <c r="B73" s="8"/>
      <c r="C73" s="8"/>
      <c r="D73" s="4" t="s">
        <v>433</v>
      </c>
      <c r="E73" s="5"/>
      <c r="F73" s="5" t="s">
        <v>444</v>
      </c>
      <c r="G73" s="5"/>
      <c r="H73" s="5">
        <v>59000</v>
      </c>
      <c r="I73" s="16"/>
      <c r="J73" s="16">
        <v>59000</v>
      </c>
      <c r="L73" t="s">
        <v>407</v>
      </c>
    </row>
    <row r="74" spans="2:19">
      <c r="B74" s="8"/>
      <c r="C74" s="8"/>
      <c r="D74" s="4" t="s">
        <v>446</v>
      </c>
      <c r="E74" s="5"/>
      <c r="F74" s="5"/>
      <c r="G74" s="5"/>
      <c r="H74" s="16">
        <v>170903</v>
      </c>
      <c r="I74" s="16"/>
      <c r="J74" s="16"/>
    </row>
    <row r="75" spans="2:19">
      <c r="B75" s="8"/>
      <c r="C75" s="8"/>
      <c r="D75" s="4" t="s">
        <v>404</v>
      </c>
      <c r="E75" s="33">
        <v>1050000</v>
      </c>
      <c r="F75" s="5" t="s">
        <v>439</v>
      </c>
      <c r="G75" s="5"/>
      <c r="H75" s="16"/>
      <c r="I75" s="16"/>
      <c r="J75" s="24"/>
      <c r="N75" t="s">
        <v>435</v>
      </c>
      <c r="O75" s="34">
        <v>100000</v>
      </c>
    </row>
    <row r="76" spans="2:19">
      <c r="B76" s="8"/>
      <c r="C76" s="8"/>
      <c r="D76" s="4" t="s">
        <v>405</v>
      </c>
      <c r="E76" s="33">
        <v>1415000</v>
      </c>
      <c r="F76" s="5" t="s">
        <v>445</v>
      </c>
      <c r="G76" s="5"/>
      <c r="H76" s="16"/>
      <c r="I76" s="16"/>
      <c r="J76" s="24"/>
    </row>
    <row r="77" spans="2:19">
      <c r="B77" s="8"/>
      <c r="C77" s="8"/>
      <c r="D77" s="4" t="s">
        <v>410</v>
      </c>
      <c r="E77" s="5"/>
      <c r="F77" s="5" t="s">
        <v>409</v>
      </c>
      <c r="G77" s="5"/>
      <c r="H77" s="5">
        <v>240000</v>
      </c>
      <c r="I77" s="16"/>
      <c r="J77" s="16">
        <v>240000</v>
      </c>
      <c r="L77" t="s">
        <v>406</v>
      </c>
      <c r="M77" t="s">
        <v>392</v>
      </c>
      <c r="N77" t="s">
        <v>403</v>
      </c>
    </row>
    <row r="78" spans="2:19">
      <c r="B78" s="8"/>
      <c r="C78" s="8"/>
      <c r="D78" s="4" t="s">
        <v>410</v>
      </c>
      <c r="E78" s="5"/>
      <c r="F78" s="5" t="s">
        <v>409</v>
      </c>
      <c r="G78" s="5"/>
      <c r="H78" s="5">
        <v>30000</v>
      </c>
      <c r="I78" s="16"/>
      <c r="J78" s="16">
        <v>30000</v>
      </c>
      <c r="L78" t="s">
        <v>406</v>
      </c>
      <c r="M78" t="s">
        <v>391</v>
      </c>
    </row>
    <row r="79" spans="2:19">
      <c r="B79" s="8"/>
      <c r="C79" s="8"/>
      <c r="D79" s="4" t="s">
        <v>441</v>
      </c>
      <c r="E79" s="5"/>
      <c r="F79" s="5" t="s">
        <v>409</v>
      </c>
      <c r="G79" s="5"/>
      <c r="H79" s="5">
        <v>176040</v>
      </c>
      <c r="I79" s="16"/>
      <c r="J79" s="16"/>
      <c r="M79">
        <v>163000</v>
      </c>
      <c r="N79">
        <v>1.08</v>
      </c>
      <c r="O79">
        <f>M79*N79</f>
        <v>176040</v>
      </c>
    </row>
    <row r="80" spans="2:19">
      <c r="B80" s="8"/>
      <c r="C80" s="8"/>
      <c r="D80" s="4" t="s">
        <v>442</v>
      </c>
      <c r="E80" s="5"/>
      <c r="F80" s="5"/>
      <c r="G80" s="5"/>
      <c r="H80" s="5">
        <v>245100</v>
      </c>
      <c r="I80" s="16"/>
      <c r="J80" s="24"/>
    </row>
    <row r="81" spans="2:14">
      <c r="B81" s="8"/>
      <c r="C81" s="8"/>
      <c r="D81" s="4"/>
      <c r="E81" s="5"/>
      <c r="F81" s="5"/>
      <c r="G81" s="5"/>
      <c r="H81" s="16"/>
      <c r="I81" s="16"/>
      <c r="J81" s="24"/>
    </row>
    <row r="82" spans="2:14">
      <c r="B82" s="8"/>
      <c r="C82" s="8"/>
      <c r="D82" s="4"/>
      <c r="E82" s="5"/>
      <c r="F82" s="5"/>
      <c r="G82" s="5"/>
      <c r="H82" s="16"/>
      <c r="I82" s="16"/>
      <c r="J82" s="7"/>
    </row>
    <row r="83" spans="2:14">
      <c r="B83" s="4"/>
      <c r="C83" s="4"/>
      <c r="D83" s="4" t="s">
        <v>51</v>
      </c>
      <c r="E83" s="5">
        <f>SUM(E3:E82)</f>
        <v>22952581</v>
      </c>
      <c r="F83" s="5"/>
      <c r="G83" s="5"/>
      <c r="H83" s="5">
        <f>SUM(H3:H82)</f>
        <v>20857579</v>
      </c>
      <c r="I83" s="5"/>
      <c r="J83" s="7"/>
    </row>
    <row r="84" spans="2:14">
      <c r="D84" s="4" t="s">
        <v>52</v>
      </c>
      <c r="F84" s="1">
        <f>SUM(F5:F83)</f>
        <v>0</v>
      </c>
    </row>
    <row r="85" spans="2:14">
      <c r="D85" s="4" t="s">
        <v>259</v>
      </c>
      <c r="F85" s="1">
        <f>E83-H83</f>
        <v>2095002</v>
      </c>
    </row>
    <row r="86" spans="2:14">
      <c r="E86" s="5">
        <f>SUM(E65:E82)</f>
        <v>9725000</v>
      </c>
      <c r="H86" s="5">
        <f>SUM(H65:H82)</f>
        <v>9065843</v>
      </c>
      <c r="L86" t="s">
        <v>447</v>
      </c>
      <c r="M86" s="3">
        <f>E86-H86</f>
        <v>659157</v>
      </c>
    </row>
    <row r="87" spans="2:14">
      <c r="E87" s="21"/>
      <c r="H87" s="21"/>
      <c r="M87" s="3"/>
    </row>
    <row r="88" spans="2:14">
      <c r="E88" s="21"/>
      <c r="H88" s="21"/>
      <c r="M88" s="3"/>
    </row>
    <row r="89" spans="2:14">
      <c r="E89" s="21"/>
      <c r="H89" s="21"/>
      <c r="M89" s="3"/>
    </row>
    <row r="90" spans="2:14" s="1" customFormat="1">
      <c r="B90"/>
      <c r="C90"/>
      <c r="D90" t="s">
        <v>380</v>
      </c>
      <c r="E90" s="23">
        <v>400000</v>
      </c>
      <c r="F90" s="23">
        <f>E90*G90</f>
        <v>800000</v>
      </c>
      <c r="G90" s="1">
        <v>2</v>
      </c>
      <c r="H90" s="23"/>
      <c r="I90" s="23"/>
      <c r="J90" s="14"/>
      <c r="K90"/>
      <c r="L90"/>
      <c r="M90"/>
      <c r="N90"/>
    </row>
    <row r="91" spans="2:14" s="1" customFormat="1">
      <c r="B91"/>
      <c r="C91"/>
      <c r="D91" t="s">
        <v>430</v>
      </c>
      <c r="E91" s="23">
        <v>500000</v>
      </c>
      <c r="F91" s="23">
        <f>E91*G91</f>
        <v>500000</v>
      </c>
      <c r="G91" s="1">
        <v>1</v>
      </c>
      <c r="H91" s="23"/>
      <c r="I91" s="23"/>
      <c r="J91" s="14"/>
      <c r="K91"/>
      <c r="L91"/>
      <c r="M91"/>
      <c r="N91"/>
    </row>
    <row r="92" spans="2:14">
      <c r="D92" t="s">
        <v>381</v>
      </c>
      <c r="E92" s="1">
        <v>170000</v>
      </c>
      <c r="F92" s="23">
        <f>E92*G92</f>
        <v>510000</v>
      </c>
      <c r="G92" s="1">
        <v>3</v>
      </c>
    </row>
    <row r="93" spans="2:14">
      <c r="D93" s="28" t="s">
        <v>386</v>
      </c>
      <c r="E93" s="21">
        <v>114380</v>
      </c>
      <c r="F93" s="29">
        <f>E93*G93</f>
        <v>114380</v>
      </c>
      <c r="G93" s="21">
        <v>1</v>
      </c>
      <c r="H93" s="21">
        <v>114380</v>
      </c>
    </row>
    <row r="94" spans="2:14">
      <c r="D94" s="1" t="s">
        <v>389</v>
      </c>
      <c r="F94" s="1">
        <f>SUM(F85:F93)</f>
        <v>4019382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E420-912D-47DB-A4B5-D8C36CB5A3B0}">
  <dimension ref="A1:F16"/>
  <sheetViews>
    <sheetView workbookViewId="0">
      <selection activeCell="C1" sqref="C1"/>
    </sheetView>
  </sheetViews>
  <sheetFormatPr defaultRowHeight="18"/>
  <sheetData>
    <row r="1" spans="1:6">
      <c r="D1" t="s">
        <v>428</v>
      </c>
      <c r="E1" t="s">
        <v>394</v>
      </c>
      <c r="F1" t="s">
        <v>434</v>
      </c>
    </row>
    <row r="2" spans="1:6">
      <c r="A2" s="30"/>
      <c r="B2" s="31" t="s">
        <v>413</v>
      </c>
      <c r="C2">
        <v>15241</v>
      </c>
      <c r="D2" s="11" t="s">
        <v>402</v>
      </c>
    </row>
    <row r="3" spans="1:6">
      <c r="A3" s="32"/>
      <c r="B3" s="32" t="s">
        <v>414</v>
      </c>
      <c r="C3">
        <v>27735</v>
      </c>
      <c r="D3" s="11" t="s">
        <v>402</v>
      </c>
    </row>
    <row r="4" spans="1:6">
      <c r="B4" s="32" t="s">
        <v>415</v>
      </c>
      <c r="C4">
        <v>16142</v>
      </c>
      <c r="D4" s="11" t="s">
        <v>402</v>
      </c>
    </row>
    <row r="5" spans="1:6">
      <c r="B5" s="32" t="s">
        <v>416</v>
      </c>
      <c r="C5">
        <v>19588</v>
      </c>
      <c r="D5" s="11" t="s">
        <v>419</v>
      </c>
      <c r="E5">
        <v>2000</v>
      </c>
      <c r="F5">
        <f>C5-E5</f>
        <v>17588</v>
      </c>
    </row>
    <row r="6" spans="1:6">
      <c r="B6" s="32" t="s">
        <v>417</v>
      </c>
      <c r="C6">
        <v>23066</v>
      </c>
      <c r="D6" s="11" t="s">
        <v>419</v>
      </c>
      <c r="E6">
        <v>2000</v>
      </c>
      <c r="F6">
        <f>C6-E6</f>
        <v>21066</v>
      </c>
    </row>
    <row r="7" spans="1:6">
      <c r="B7" s="32" t="s">
        <v>418</v>
      </c>
      <c r="C7">
        <v>11093</v>
      </c>
      <c r="D7" s="11" t="s">
        <v>419</v>
      </c>
      <c r="E7">
        <v>1000</v>
      </c>
      <c r="F7">
        <f t="shared" ref="F7:F15" si="0">C7-E7</f>
        <v>10093</v>
      </c>
    </row>
    <row r="8" spans="1:6">
      <c r="B8" s="32" t="s">
        <v>420</v>
      </c>
      <c r="C8">
        <v>8002</v>
      </c>
      <c r="D8" s="11" t="s">
        <v>419</v>
      </c>
      <c r="E8">
        <v>1000</v>
      </c>
      <c r="F8">
        <f t="shared" si="0"/>
        <v>7002</v>
      </c>
    </row>
    <row r="9" spans="1:6">
      <c r="B9" s="32" t="s">
        <v>421</v>
      </c>
      <c r="C9">
        <v>31010</v>
      </c>
      <c r="D9" s="11" t="s">
        <v>419</v>
      </c>
      <c r="E9">
        <v>7900</v>
      </c>
      <c r="F9">
        <f t="shared" si="0"/>
        <v>23110</v>
      </c>
    </row>
    <row r="10" spans="1:6">
      <c r="B10" s="32" t="s">
        <v>422</v>
      </c>
      <c r="C10">
        <v>3966</v>
      </c>
      <c r="D10" s="11" t="s">
        <v>419</v>
      </c>
      <c r="E10">
        <v>1100</v>
      </c>
      <c r="F10">
        <f t="shared" si="0"/>
        <v>2866</v>
      </c>
    </row>
    <row r="11" spans="1:6">
      <c r="B11" s="32" t="s">
        <v>423</v>
      </c>
      <c r="C11">
        <v>10333</v>
      </c>
      <c r="D11" s="11" t="s">
        <v>419</v>
      </c>
      <c r="E11">
        <v>3400</v>
      </c>
      <c r="F11">
        <f t="shared" si="0"/>
        <v>6933</v>
      </c>
    </row>
    <row r="12" spans="1:6">
      <c r="B12" s="32" t="s">
        <v>424</v>
      </c>
      <c r="C12">
        <v>35343</v>
      </c>
      <c r="D12" s="11" t="s">
        <v>419</v>
      </c>
      <c r="E12">
        <v>3500</v>
      </c>
      <c r="F12">
        <f t="shared" si="0"/>
        <v>31843</v>
      </c>
    </row>
    <row r="13" spans="1:6">
      <c r="B13" s="32" t="s">
        <v>425</v>
      </c>
      <c r="C13">
        <v>10429</v>
      </c>
      <c r="D13" s="11" t="s">
        <v>419</v>
      </c>
      <c r="E13">
        <v>1000</v>
      </c>
      <c r="F13">
        <f t="shared" si="0"/>
        <v>9429</v>
      </c>
    </row>
    <row r="14" spans="1:6">
      <c r="B14" s="32" t="s">
        <v>426</v>
      </c>
      <c r="C14">
        <v>48487</v>
      </c>
      <c r="D14" s="11" t="s">
        <v>419</v>
      </c>
      <c r="E14">
        <v>9200</v>
      </c>
      <c r="F14">
        <f t="shared" si="0"/>
        <v>39287</v>
      </c>
    </row>
    <row r="15" spans="1:6">
      <c r="B15" s="32" t="s">
        <v>427</v>
      </c>
      <c r="C15">
        <v>43000</v>
      </c>
      <c r="D15" s="11" t="s">
        <v>419</v>
      </c>
      <c r="E15">
        <v>7700</v>
      </c>
      <c r="F15">
        <f t="shared" si="0"/>
        <v>35300</v>
      </c>
    </row>
    <row r="16" spans="1:6">
      <c r="F16">
        <f>SUM(F5:F15)</f>
        <v>204517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7月</vt:lpstr>
      <vt:lpstr>8月 </vt:lpstr>
      <vt:lpstr>9月 </vt:lpstr>
      <vt:lpstr>10月 </vt:lpstr>
      <vt:lpstr>11月</vt:lpstr>
      <vt:lpstr>12月</vt:lpstr>
      <vt:lpstr>輸出のみ</vt:lpstr>
      <vt:lpstr>ヤフオク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2019-01-17T07:30:35Z</dcterms:modified>
</cp:coreProperties>
</file>